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activeTab="5"/>
  </bookViews>
  <sheets>
    <sheet name="Раздел 23-1" sheetId="1" r:id="rId1"/>
    <sheet name="Разделы 23-2 и 23-3" sheetId="2" r:id="rId2"/>
    <sheet name="Раздел 23-4" sheetId="3" r:id="rId3"/>
    <sheet name="Раздел 23-5" sheetId="4" r:id="rId4"/>
    <sheet name="Раздел 23-6" sheetId="5" r:id="rId5"/>
    <sheet name="Раздел 23-7" sheetId="6" r:id="rId6"/>
  </sheets>
  <calcPr calcId="145621" refMode="R1C1"/>
</workbook>
</file>

<file path=xl/calcChain.xml><?xml version="1.0" encoding="utf-8"?>
<calcChain xmlns="http://schemas.openxmlformats.org/spreadsheetml/2006/main">
  <c r="O23" i="6" l="1"/>
  <c r="M23" i="6"/>
  <c r="O22" i="6"/>
  <c r="O21" i="6"/>
  <c r="M21" i="6"/>
  <c r="O20" i="6"/>
  <c r="M20" i="6"/>
  <c r="O19" i="6"/>
  <c r="M19" i="6"/>
  <c r="O18" i="6"/>
  <c r="M18" i="6"/>
  <c r="L17" i="6"/>
  <c r="K17" i="6"/>
  <c r="O16" i="6"/>
  <c r="M16" i="6"/>
  <c r="O15" i="6"/>
  <c r="O14" i="6"/>
  <c r="M14" i="6"/>
  <c r="O13" i="6"/>
  <c r="M13" i="6"/>
  <c r="O12" i="6"/>
  <c r="M12" i="6"/>
  <c r="O11" i="6"/>
  <c r="M11" i="6"/>
  <c r="O10" i="6"/>
  <c r="M10" i="6"/>
  <c r="O9" i="6"/>
  <c r="M9" i="6"/>
  <c r="O8" i="6"/>
  <c r="M8" i="6"/>
  <c r="O7" i="6"/>
  <c r="M7" i="6"/>
  <c r="O6" i="6"/>
  <c r="M6" i="6"/>
  <c r="L5" i="6"/>
  <c r="K5" i="6"/>
  <c r="N27" i="5"/>
  <c r="J27" i="5"/>
  <c r="N26" i="5"/>
  <c r="J26" i="5"/>
  <c r="N25" i="5"/>
  <c r="J25" i="5"/>
  <c r="N24" i="5"/>
  <c r="J24" i="5"/>
  <c r="N23" i="5"/>
  <c r="J23" i="5"/>
  <c r="N22" i="5"/>
  <c r="J22" i="5"/>
  <c r="N21" i="5"/>
  <c r="J21" i="5"/>
  <c r="N20" i="5"/>
  <c r="J20" i="5"/>
  <c r="N18" i="5"/>
  <c r="J18" i="5"/>
  <c r="N17" i="5"/>
  <c r="J17" i="5"/>
  <c r="N16" i="5"/>
  <c r="J16" i="5"/>
  <c r="J15" i="5"/>
  <c r="J14" i="5"/>
  <c r="J13" i="5"/>
  <c r="J12" i="5"/>
  <c r="J11" i="5"/>
  <c r="J10" i="5"/>
  <c r="J9" i="5"/>
  <c r="J8" i="5"/>
  <c r="J7" i="5"/>
  <c r="M6" i="5"/>
  <c r="L6" i="5"/>
  <c r="K6" i="5"/>
  <c r="I6" i="5"/>
  <c r="I5" i="5" s="1"/>
  <c r="H6" i="5"/>
  <c r="J6" i="5" s="1"/>
  <c r="G6" i="5"/>
  <c r="F6" i="5"/>
  <c r="L135" i="4"/>
  <c r="K135" i="4"/>
  <c r="L134" i="4"/>
  <c r="K134" i="4"/>
  <c r="L133" i="4"/>
  <c r="K133" i="4"/>
  <c r="L132" i="4"/>
  <c r="K132" i="4"/>
  <c r="L131" i="4"/>
  <c r="K131" i="4"/>
  <c r="L130" i="4"/>
  <c r="K130" i="4"/>
  <c r="K129" i="4"/>
  <c r="I129" i="4"/>
  <c r="L129" i="4" s="1"/>
  <c r="H129" i="4"/>
  <c r="F129" i="4"/>
  <c r="E129" i="4"/>
  <c r="E113" i="4" s="1"/>
  <c r="D129" i="4"/>
  <c r="L128" i="4"/>
  <c r="K128" i="4"/>
  <c r="L127" i="4"/>
  <c r="K127" i="4"/>
  <c r="L126" i="4"/>
  <c r="K126" i="4"/>
  <c r="L125" i="4"/>
  <c r="K125" i="4"/>
  <c r="L124" i="4"/>
  <c r="K124" i="4"/>
  <c r="L123" i="4"/>
  <c r="K123" i="4"/>
  <c r="L122" i="4"/>
  <c r="K122" i="4"/>
  <c r="L121" i="4"/>
  <c r="K121" i="4"/>
  <c r="L120" i="4"/>
  <c r="K120" i="4"/>
  <c r="L119" i="4"/>
  <c r="K119" i="4"/>
  <c r="L118" i="4"/>
  <c r="K118" i="4"/>
  <c r="L117" i="4"/>
  <c r="K117" i="4"/>
  <c r="L116" i="4"/>
  <c r="K116" i="4"/>
  <c r="L115" i="4"/>
  <c r="K115" i="4"/>
  <c r="J113" i="4"/>
  <c r="I113" i="4"/>
  <c r="H113" i="4"/>
  <c r="G113" i="4"/>
  <c r="F113" i="4"/>
  <c r="D113" i="4"/>
  <c r="D103" i="4"/>
  <c r="S98" i="4"/>
  <c r="O98" i="4"/>
  <c r="S97" i="4"/>
  <c r="O97" i="4"/>
  <c r="S96" i="4"/>
  <c r="O96" i="4"/>
  <c r="S95" i="4"/>
  <c r="O95" i="4"/>
  <c r="S94" i="4"/>
  <c r="O94" i="4"/>
  <c r="P93" i="4"/>
  <c r="O93" i="4"/>
  <c r="N93" i="4"/>
  <c r="M93" i="4"/>
  <c r="L93" i="4"/>
  <c r="K93" i="4"/>
  <c r="S93" i="4" s="1"/>
  <c r="J93" i="4"/>
  <c r="H93" i="4"/>
  <c r="F93" i="4"/>
  <c r="E93" i="4"/>
  <c r="D93" i="4"/>
  <c r="S92" i="4"/>
  <c r="O92" i="4"/>
  <c r="S91" i="4"/>
  <c r="O91" i="4"/>
  <c r="S90" i="4"/>
  <c r="O90" i="4"/>
  <c r="S89" i="4"/>
  <c r="O89" i="4"/>
  <c r="S88" i="4"/>
  <c r="O88" i="4"/>
  <c r="S87" i="4"/>
  <c r="O87" i="4"/>
  <c r="S86" i="4"/>
  <c r="O86" i="4"/>
  <c r="S85" i="4"/>
  <c r="O85" i="4"/>
  <c r="S84" i="4"/>
  <c r="O84" i="4"/>
  <c r="S83" i="4"/>
  <c r="O83" i="4"/>
  <c r="S82" i="4"/>
  <c r="O82" i="4"/>
  <c r="S81" i="4"/>
  <c r="O81" i="4"/>
  <c r="S80" i="4"/>
  <c r="O80" i="4"/>
  <c r="R79" i="4"/>
  <c r="Q79" i="4"/>
  <c r="P79" i="4"/>
  <c r="O79" i="4"/>
  <c r="N79" i="4"/>
  <c r="M79" i="4"/>
  <c r="L79" i="4"/>
  <c r="K79" i="4"/>
  <c r="S79" i="4" s="1"/>
  <c r="J79" i="4"/>
  <c r="I79" i="4"/>
  <c r="I72" i="4" s="1"/>
  <c r="H79" i="4"/>
  <c r="G79" i="4"/>
  <c r="G72" i="4" s="1"/>
  <c r="F79" i="4"/>
  <c r="E79" i="4"/>
  <c r="E72" i="4" s="1"/>
  <c r="D79" i="4"/>
  <c r="S75" i="4"/>
  <c r="O75" i="4"/>
  <c r="S74" i="4"/>
  <c r="O74" i="4"/>
  <c r="S73" i="4"/>
  <c r="O73" i="4"/>
  <c r="N72" i="4"/>
  <c r="H72" i="4"/>
  <c r="F72" i="4"/>
  <c r="D72" i="4"/>
  <c r="R48" i="4"/>
  <c r="N48" i="4"/>
  <c r="R47" i="4"/>
  <c r="N47" i="4"/>
  <c r="R46" i="4"/>
  <c r="N46" i="4"/>
  <c r="R45" i="4"/>
  <c r="N45" i="4"/>
  <c r="R44" i="4"/>
  <c r="N44" i="4"/>
  <c r="R43" i="4"/>
  <c r="N43" i="4"/>
  <c r="R42" i="4"/>
  <c r="N42" i="4"/>
  <c r="R41" i="4"/>
  <c r="N41" i="4"/>
  <c r="J41" i="4"/>
  <c r="R40" i="4"/>
  <c r="N40" i="4"/>
  <c r="J40" i="4"/>
  <c r="R39" i="4"/>
  <c r="N39" i="4"/>
  <c r="J39" i="4"/>
  <c r="R38" i="4"/>
  <c r="Q38" i="4"/>
  <c r="P38" i="4"/>
  <c r="O38" i="4"/>
  <c r="N38" i="4"/>
  <c r="M38" i="4"/>
  <c r="L38" i="4"/>
  <c r="K38" i="4"/>
  <c r="I38" i="4"/>
  <c r="I5" i="4" s="1"/>
  <c r="H38" i="4"/>
  <c r="G38" i="4"/>
  <c r="F38" i="4"/>
  <c r="E38" i="4"/>
  <c r="R37" i="4"/>
  <c r="N37" i="4"/>
  <c r="J37" i="4"/>
  <c r="R36" i="4"/>
  <c r="N36" i="4"/>
  <c r="R35" i="4"/>
  <c r="N35" i="4"/>
  <c r="R34" i="4"/>
  <c r="N34" i="4"/>
  <c r="R33" i="4"/>
  <c r="N33" i="4"/>
  <c r="R32" i="4"/>
  <c r="R5" i="4" s="1"/>
  <c r="N32" i="4"/>
  <c r="J32" i="4"/>
  <c r="R31" i="4"/>
  <c r="N31" i="4"/>
  <c r="J31" i="4"/>
  <c r="R30" i="4"/>
  <c r="N30" i="4"/>
  <c r="J30" i="4"/>
  <c r="R29" i="4"/>
  <c r="N29" i="4"/>
  <c r="J29" i="4"/>
  <c r="R28" i="4"/>
  <c r="N28" i="4"/>
  <c r="J28" i="4"/>
  <c r="R27" i="4"/>
  <c r="N27" i="4"/>
  <c r="J27" i="4"/>
  <c r="R26" i="4"/>
  <c r="N26" i="4"/>
  <c r="J26" i="4"/>
  <c r="R25" i="4"/>
  <c r="N25" i="4"/>
  <c r="J25" i="4"/>
  <c r="R24" i="4"/>
  <c r="N24" i="4"/>
  <c r="J24" i="4"/>
  <c r="R23" i="4"/>
  <c r="N23" i="4"/>
  <c r="J23" i="4"/>
  <c r="R22" i="4"/>
  <c r="N22" i="4"/>
  <c r="J22" i="4"/>
  <c r="R21" i="4"/>
  <c r="N21" i="4"/>
  <c r="J21" i="4"/>
  <c r="R20" i="4"/>
  <c r="N20" i="4"/>
  <c r="J20" i="4"/>
  <c r="R19" i="4"/>
  <c r="N19" i="4"/>
  <c r="J19" i="4"/>
  <c r="R18" i="4"/>
  <c r="N18" i="4"/>
  <c r="J18" i="4"/>
  <c r="R17" i="4"/>
  <c r="N17" i="4"/>
  <c r="J17" i="4"/>
  <c r="R16" i="4"/>
  <c r="R14" i="4" s="1"/>
  <c r="N16" i="4"/>
  <c r="J16" i="4"/>
  <c r="R15" i="4"/>
  <c r="N15" i="4"/>
  <c r="J15" i="4"/>
  <c r="Q14" i="4"/>
  <c r="P14" i="4"/>
  <c r="O14" i="4"/>
  <c r="M14" i="4"/>
  <c r="L14" i="4"/>
  <c r="N14" i="4" s="1"/>
  <c r="K14" i="4"/>
  <c r="J14" i="4"/>
  <c r="I14" i="4"/>
  <c r="H14" i="4"/>
  <c r="G14" i="4"/>
  <c r="F14" i="4"/>
  <c r="E14" i="4"/>
  <c r="R13" i="4"/>
  <c r="N13" i="4"/>
  <c r="J13" i="4"/>
  <c r="R12" i="4"/>
  <c r="N12" i="4"/>
  <c r="J12" i="4"/>
  <c r="R11" i="4"/>
  <c r="N11" i="4"/>
  <c r="J11" i="4"/>
  <c r="R10" i="4"/>
  <c r="N10" i="4"/>
  <c r="J10" i="4"/>
  <c r="R9" i="4"/>
  <c r="N9" i="4"/>
  <c r="J9" i="4"/>
  <c r="R8" i="4"/>
  <c r="N8" i="4"/>
  <c r="J8" i="4"/>
  <c r="R7" i="4"/>
  <c r="N7" i="4"/>
  <c r="J7" i="4"/>
  <c r="R6" i="4"/>
  <c r="N6" i="4"/>
  <c r="J6" i="4"/>
  <c r="Q5" i="4"/>
  <c r="P5" i="4"/>
  <c r="O5" i="4"/>
  <c r="M5" i="4"/>
  <c r="L5" i="4"/>
  <c r="K5" i="4"/>
  <c r="H5" i="4"/>
  <c r="G5" i="4"/>
  <c r="F5" i="4"/>
  <c r="E5" i="4"/>
  <c r="K16" i="3"/>
  <c r="J16" i="3"/>
  <c r="K15" i="3"/>
  <c r="J15" i="3"/>
  <c r="K14" i="3"/>
  <c r="J14" i="3"/>
  <c r="K13" i="3"/>
  <c r="J13" i="3"/>
  <c r="K12" i="3"/>
  <c r="J12" i="3"/>
  <c r="K11" i="3"/>
  <c r="J11" i="3"/>
  <c r="K10" i="3"/>
  <c r="J10" i="3"/>
  <c r="K9" i="3"/>
  <c r="J9" i="3"/>
  <c r="K8" i="3"/>
  <c r="J8" i="3"/>
  <c r="K7" i="3"/>
  <c r="J7" i="3"/>
  <c r="L6" i="3"/>
  <c r="K6" i="3"/>
  <c r="I6" i="3"/>
  <c r="H6" i="3"/>
  <c r="G6" i="3"/>
  <c r="F6" i="3"/>
  <c r="E6" i="3"/>
  <c r="D6" i="3"/>
  <c r="J6" i="3" s="1"/>
  <c r="E23" i="2"/>
  <c r="D23" i="2"/>
  <c r="E20" i="2"/>
  <c r="D20" i="2"/>
  <c r="E17" i="2"/>
  <c r="D17" i="2"/>
  <c r="E14" i="2"/>
  <c r="D14" i="2"/>
  <c r="G42" i="1"/>
  <c r="E42" i="1"/>
  <c r="G36" i="1"/>
  <c r="G35" i="1" s="1"/>
  <c r="E36" i="1"/>
  <c r="E35" i="1" s="1"/>
  <c r="G34" i="1"/>
  <c r="E34" i="1"/>
  <c r="G24" i="1"/>
  <c r="E24" i="1"/>
  <c r="G22" i="1"/>
  <c r="E22" i="1"/>
</calcChain>
</file>

<file path=xl/sharedStrings.xml><?xml version="1.0" encoding="utf-8"?>
<sst xmlns="http://schemas.openxmlformats.org/spreadsheetml/2006/main" count="1583" uniqueCount="688">
  <si>
    <t>000000678</t>
  </si>
  <si>
    <t>Информация о производственной деятельности</t>
  </si>
  <si>
    <t>глав крестьянских (фермерских) хозяйств - индивидуальных предпринимателей</t>
  </si>
  <si>
    <t>за 2025 год</t>
  </si>
  <si>
    <t>КОДЫ</t>
  </si>
  <si>
    <t>Форма № 1-КФХ</t>
  </si>
  <si>
    <t>Годовая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</si>
  <si>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</si>
  <si>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</si>
  <si>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</si>
  <si>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</si>
  <si>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</si>
  <si>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</si>
  <si>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</si>
  <si>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</si>
  <si>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</si>
  <si>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</si>
  <si>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</si>
  <si>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Глава крестьянского (фермерского) хозяйства - индивидуальный предприниматель</t>
  </si>
  <si>
    <t>по ОКОПФ/ ОКФС</t>
  </si>
  <si>
    <t>Единица измерения по ОКЕИ:</t>
  </si>
  <si>
    <t>м2 - 055; га - 059; ц - 206; руб - 383; тыс. руб -384; чел - 792; шт - 796; тыс. шт - 798; гол - 836; тыс. усл. банк - 882</t>
  </si>
  <si>
    <t>В отчет включены</t>
  </si>
  <si>
    <t>Коды</t>
  </si>
  <si>
    <t>Количество, единиц</t>
  </si>
  <si>
    <t>1</t>
  </si>
  <si>
    <t>2</t>
  </si>
  <si>
    <t>3</t>
  </si>
  <si>
    <t>Крестьянские (фермерские) хозяйства</t>
  </si>
  <si>
    <t>230000</t>
  </si>
  <si>
    <t>Раздел 23-1. Сведения о доходах и расходах</t>
  </si>
  <si>
    <t>Наименование показателя</t>
  </si>
  <si>
    <t>За 2025 год</t>
  </si>
  <si>
    <t>За 2024 год</t>
  </si>
  <si>
    <t>4</t>
  </si>
  <si>
    <t>Доходы, тыс. руб (стр.231110+ 231120+ 231130+ 231140+ 231150)</t>
  </si>
  <si>
    <t>231100</t>
  </si>
  <si>
    <t>в том числе: 
от реализации сельскохозяйственной продукции, продуктов её первичной и промышленной переработки</t>
  </si>
  <si>
    <t>231110</t>
  </si>
  <si>
    <t>из них: 
от реализации сельскохозяйственной продукции собственного производства и продуктов ее первичной и промышленной переработки (стр.231111.1+ 231111.2+ 231111.3)</t>
  </si>
  <si>
    <t>231111</t>
  </si>
  <si>
    <t>Справочно: 
доход от реализации сырья (продукции) животноводства (раздел 23-6)</t>
  </si>
  <si>
    <t>231111.1</t>
  </si>
  <si>
    <t>доход от реализации сырья (продукции) растениеводства (раздел 23-5)</t>
  </si>
  <si>
    <t>231111.2</t>
  </si>
  <si>
    <t>доход от реализации продукции первичной и последующей (промышленной) переработки из сельскохозяйственного  сырья собственного производства (раздел 23-7_гр8.1)</t>
  </si>
  <si>
    <t>231111.3</t>
  </si>
  <si>
    <t>от реализации прочей продукции и покупных товаров</t>
  </si>
  <si>
    <t>231120</t>
  </si>
  <si>
    <t>от оказания услуг</t>
  </si>
  <si>
    <t>231130</t>
  </si>
  <si>
    <t>из них: 
услуги в области растениеводства и животноводства, включаемые в статус сельскохозяйственного товаропроизводителя* (для целей налогообложения)</t>
  </si>
  <si>
    <t>231131</t>
  </si>
  <si>
    <t>прочие доходы</t>
  </si>
  <si>
    <t>231140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</si>
  <si>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</si>
  <si>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231141</t>
  </si>
  <si>
    <t>получено средств государственной поддержки (субсидии, гранты)</t>
  </si>
  <si>
    <t>231150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</si>
  <si>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 
(стр.231111/(стр.231110 + стр.231120 + стр.231130)*100))</t>
  </si>
  <si>
    <t>231190</t>
  </si>
  <si>
    <t>Расходы, тыс. руб (стр. 231210+ 231220+ 231230+ 231240+ 231250+ 231290)</t>
  </si>
  <si>
    <t>231200</t>
  </si>
  <si>
    <t>в том числе: 
расходы на приобретение основных средств, включая лизинговые платежи 
(стр.231211+ 231212+ 231213+ 231214)</t>
  </si>
  <si>
    <t>231210</t>
  </si>
  <si>
    <t>из них: 
техника, машины и оборудование</t>
  </si>
  <si>
    <t>231211</t>
  </si>
  <si>
    <t>племенные и продуктивные животные</t>
  </si>
  <si>
    <t>231212</t>
  </si>
  <si>
    <t>в том числе: племенные</t>
  </si>
  <si>
    <t>231212.1</t>
  </si>
  <si>
    <t>земельные участки</t>
  </si>
  <si>
    <t>231213</t>
  </si>
  <si>
    <t>прочие основные средства (здания, сооружения)</t>
  </si>
  <si>
    <t>231214</t>
  </si>
  <si>
    <t>расходы на приобретение материальных ресурсов
(стр.231221+ 231222+ 231223+ 231224+ 231225+ 231226+ 231227+ 231228)</t>
  </si>
  <si>
    <t>231220</t>
  </si>
  <si>
    <t>из них: 
семена и посадочный материал</t>
  </si>
  <si>
    <t>231221</t>
  </si>
  <si>
    <t>в том числе: элитные семена</t>
  </si>
  <si>
    <t>231221.1</t>
  </si>
  <si>
    <t>минеральные удобрения, бактериальные и другие препараты</t>
  </si>
  <si>
    <t>231222</t>
  </si>
  <si>
    <t>средства защиты растений</t>
  </si>
  <si>
    <t>231223</t>
  </si>
  <si>
    <t>корма</t>
  </si>
  <si>
    <t>231224</t>
  </si>
  <si>
    <t>ветеринарные препараты</t>
  </si>
  <si>
    <t>231225</t>
  </si>
  <si>
    <t>нефтепродукты всех видов</t>
  </si>
  <si>
    <t>231226</t>
  </si>
  <si>
    <t>покупная энергия всех видов (электро-, тепловая); топливо, кроме нефтепродуктов (уголь, газ, дрова)</t>
  </si>
  <si>
    <t>231227</t>
  </si>
  <si>
    <t>в том числе: газ</t>
  </si>
  <si>
    <t>231227.1</t>
  </si>
  <si>
    <t>электроэнергия</t>
  </si>
  <si>
    <t>231227.2</t>
  </si>
  <si>
    <t>прочие материальные затраты</t>
  </si>
  <si>
    <t>231228</t>
  </si>
  <si>
    <t>расходы на оплату труда</t>
  </si>
  <si>
    <t>231230</t>
  </si>
  <si>
    <t>расходы на оплату страховых взносов</t>
  </si>
  <si>
    <t>231240</t>
  </si>
  <si>
    <t>расходы на закупку сырья для переработки</t>
  </si>
  <si>
    <t>231250</t>
  </si>
  <si>
    <t>из них: 
расходы на закупку сельскохозяйственного сырья (продукции) для переработки</t>
  </si>
  <si>
    <t>231251</t>
  </si>
  <si>
    <t>прочие расходы</t>
  </si>
  <si>
    <t>231290</t>
  </si>
  <si>
    <t>из них: 
расходы на обслуживание кредитов и займов (оплата процентов, банковские комиссии)</t>
  </si>
  <si>
    <t>231291</t>
  </si>
  <si>
    <t>расходы на оплату налогов и сборов</t>
  </si>
  <si>
    <t>231292</t>
  </si>
  <si>
    <t>СПРАВОЧНО: 
среднегодовая численность наемных работников крестьянского (фермерского) хозяйства (далее - КФХ), чел</t>
  </si>
  <si>
    <t>231310</t>
  </si>
  <si>
    <t>Численность постоянных работников по состоянию на 31 декабря, чел</t>
  </si>
  <si>
    <t>231311</t>
  </si>
  <si>
    <t>-</t>
  </si>
  <si>
    <t>в том числе: работники, занятые в производстве продукции животноводства</t>
  </si>
  <si>
    <t>231311.1</t>
  </si>
  <si>
    <t>работники, занятые в производстве продукции растениеводства</t>
  </si>
  <si>
    <t>231311.2</t>
  </si>
  <si>
    <t>работники, занятые в переработке сельскохозяйственной продукции собственного производства</t>
  </si>
  <si>
    <t>231311.3</t>
  </si>
  <si>
    <t>члены КФХ (включая главу КФХ), чел</t>
  </si>
  <si>
    <t>231320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</si>
  <si>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</si>
  <si>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1-КФХ с. 2</t>
  </si>
  <si>
    <t>Раздел 23-2. Сведения о непогашенной задолженности на конец года</t>
  </si>
  <si>
    <t>На конец 
года</t>
  </si>
  <si>
    <t>На начало 
года</t>
  </si>
  <si>
    <t>Задолженность перед поставщиками и подрядчиками, тыс. руб</t>
  </si>
  <si>
    <t>232100</t>
  </si>
  <si>
    <t>в том числе: 
за покупную энергию всех видов (электро-, тепловая)</t>
  </si>
  <si>
    <t>232110</t>
  </si>
  <si>
    <t>за топливо, кроме нефтепродуктов (уголь, газ, дрова)</t>
  </si>
  <si>
    <t>232120</t>
  </si>
  <si>
    <t>Задолженность по оплате труда, тыс. руб</t>
  </si>
  <si>
    <t>232200</t>
  </si>
  <si>
    <t>Прочая задолженность, тыс. руб</t>
  </si>
  <si>
    <t>232300</t>
  </si>
  <si>
    <t>Раздел 23-3. Сведения о полученных кредитах и займах</t>
  </si>
  <si>
    <t>Получено 
за 2025 год</t>
  </si>
  <si>
    <t>Остаток задолженности
на конец года</t>
  </si>
  <si>
    <t>Кредиты, тыс. руб 
(стр.233110+ 233120)</t>
  </si>
  <si>
    <t>233100</t>
  </si>
  <si>
    <t>в том числе:
краткосрочные (до 1 года)</t>
  </si>
  <si>
    <t>233110</t>
  </si>
  <si>
    <t>долгосрочные (более 1 года)</t>
  </si>
  <si>
    <t>233120</t>
  </si>
  <si>
    <t>Займы, тыс. руб 
(стр.233210+ 233220)</t>
  </si>
  <si>
    <t>233200</t>
  </si>
  <si>
    <t>233210</t>
  </si>
  <si>
    <t>233220</t>
  </si>
  <si>
    <t>Из строк 233110 и 233120 - кредиты, полученные по системе льготного кредитования, тыс. руб (стр.233310+ 233320)</t>
  </si>
  <si>
    <t>233300</t>
  </si>
  <si>
    <t>233310</t>
  </si>
  <si>
    <t>233320</t>
  </si>
  <si>
    <t>Из кодов строк 233110 и 233120: кредиты, полученные для реализации проекта с участием средств гранта, тыс. руб (стр.233410+233420)</t>
  </si>
  <si>
    <t>233400</t>
  </si>
  <si>
    <t>233410</t>
  </si>
  <si>
    <t>233420</t>
  </si>
  <si>
    <t>Форма № 1-КФХ с. 3</t>
  </si>
  <si>
    <t>Раздел 23-4. Сведения о налогах, сборах и иных обязательных платежах</t>
  </si>
  <si>
    <t>Остаток непогашенной задолженности
на 01.01.2025 г.</t>
  </si>
  <si>
    <t>Начислено 
за 2025 год</t>
  </si>
  <si>
    <t>Уплачено 
за 2025 год</t>
  </si>
  <si>
    <t>Остаток непогашенной задолженности
на 31.12.2025 г.</t>
  </si>
  <si>
    <t>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</si>
  <si>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</si>
  <si>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</si>
  <si>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</si>
  <si>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</si>
  <si>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</si>
  <si>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</si>
  <si>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</si>
  <si>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</si>
  <si>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</si>
  <si>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</si>
  <si>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(стр.234110+ 234120+ 234130+ 234140+ 234150+ 234160)</t>
  </si>
  <si>
    <t>234100</t>
  </si>
  <si>
    <t>в том числе:
единый сельскохозяйственный налог</t>
  </si>
  <si>
    <t>234110</t>
  </si>
  <si>
    <t>налог, уплачиваемый в связи с применением упрощенной системы налогообложения</t>
  </si>
  <si>
    <t>234120</t>
  </si>
  <si>
    <t>налог на доходы физических лиц</t>
  </si>
  <si>
    <t>234130</t>
  </si>
  <si>
    <t>из него: налог на доходы, уплаченный главой КФХ с заработной платы наемных работников</t>
  </si>
  <si>
    <t>234131</t>
  </si>
  <si>
    <t>иные налоги, сборы и обязательные платежи</t>
  </si>
  <si>
    <t>234140</t>
  </si>
  <si>
    <t>из них:
налог, уплачиваемый в связи с применением патентной системы налогообложения</t>
  </si>
  <si>
    <t>234142</t>
  </si>
  <si>
    <t>страховые взносы по единому тарифу</t>
  </si>
  <si>
    <t>234145</t>
  </si>
  <si>
    <t>взносы на страхование по травматизму</t>
  </si>
  <si>
    <t>234146</t>
  </si>
  <si>
    <t>налог на добавленную стоимость</t>
  </si>
  <si>
    <t>234150</t>
  </si>
  <si>
    <t>налог на прибыль</t>
  </si>
  <si>
    <t>234160</t>
  </si>
  <si>
    <t>Форма № 1-КФХ с. 4</t>
  </si>
  <si>
    <t>Раздел 23-5. Сведения о производстве и реализации сырья (продукции)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</si>
  <si>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</si>
  <si>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</si>
  <si>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</si>
  <si>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</si>
  <si>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</si>
  <si>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2025 год, ц</t>
  </si>
  <si>
    <t>Урожайность, ц/га</t>
  </si>
  <si>
    <t>Прочий приход за 2025 год, ц</t>
  </si>
  <si>
    <t>Реализовано собственной продукции
за 2025 год, ц</t>
  </si>
  <si>
    <t>Доход от реализации собственной продукции, тыс.руб</t>
  </si>
  <si>
    <t>Цена реализации единицы продукции, руб</t>
  </si>
  <si>
    <t>Прочий расход за 2025 год, ц</t>
  </si>
  <si>
    <t>Из общего объема произведенной продукции направлено на собственную переработку, ц</t>
  </si>
  <si>
    <t>Из общего объема произведенной продукции направлено на переработку, на давальческой основе, ц</t>
  </si>
  <si>
    <t>Наличие на конец года,
 ц
(гр.6+ 7+ 9- 10- 13- 14- 15)</t>
  </si>
  <si>
    <t>4.1</t>
  </si>
  <si>
    <t>13</t>
  </si>
  <si>
    <t>14</t>
  </si>
  <si>
    <t>15</t>
  </si>
  <si>
    <t>16</t>
  </si>
  <si>
    <t>Всего произведено продукции растениеводства (без учета последующей переработки): (стр.235110+ 235120+ 235130+ 235151+ 235152+ 235153+ 235154+ 235155+ 235156+ 235160+ 235170+ 235180)</t>
  </si>
  <si>
    <t>235100</t>
  </si>
  <si>
    <t>ц</t>
  </si>
  <si>
    <t>Х</t>
  </si>
  <si>
    <t>Зерновые и зернобобовые культуры на зерно и семена (кроме риса)</t>
  </si>
  <si>
    <t>235110</t>
  </si>
  <si>
    <t>в том числе:
кукуруза (на зерно)</t>
  </si>
  <si>
    <t>235111</t>
  </si>
  <si>
    <t>из нее: семенные посевы кукурузы</t>
  </si>
  <si>
    <t>235111.1</t>
  </si>
  <si>
    <t>пшеница (озимая и яровая)</t>
  </si>
  <si>
    <t>235112</t>
  </si>
  <si>
    <t>из нее: пшеница (озимая и яровая) твердых сортов</t>
  </si>
  <si>
    <t>235112.1</t>
  </si>
  <si>
    <t>гречиха</t>
  </si>
  <si>
    <t>235113</t>
  </si>
  <si>
    <t>рожь (озимая и яровая)</t>
  </si>
  <si>
    <t>235114</t>
  </si>
  <si>
    <t>ячмень (озимый и яровой)</t>
  </si>
  <si>
    <t>235115</t>
  </si>
  <si>
    <t>зернобобовые (стр.235114.1+ 235114.2+ 235114.3+ 235114.4)</t>
  </si>
  <si>
    <t>235116</t>
  </si>
  <si>
    <t>в том числе:
фасоль овощная</t>
  </si>
  <si>
    <t>235116.1</t>
  </si>
  <si>
    <t>горох овощной</t>
  </si>
  <si>
    <t>235116.2</t>
  </si>
  <si>
    <t>овощи бобовые зеленые</t>
  </si>
  <si>
    <t>235116.3</t>
  </si>
  <si>
    <t>прочие зернобобовые культуры</t>
  </si>
  <si>
    <t>235116.4</t>
  </si>
  <si>
    <t>Рис</t>
  </si>
  <si>
    <t>235120</t>
  </si>
  <si>
    <t>Масличные культуры</t>
  </si>
  <si>
    <t>235130</t>
  </si>
  <si>
    <t>в том числе: 
рапс озимый и яровой</t>
  </si>
  <si>
    <t>235131</t>
  </si>
  <si>
    <t>подсолнечник на зерно</t>
  </si>
  <si>
    <t>235132</t>
  </si>
  <si>
    <t>из него: семенные посевы подсолнечника</t>
  </si>
  <si>
    <t>235132.1</t>
  </si>
  <si>
    <t>соя</t>
  </si>
  <si>
    <t>235133</t>
  </si>
  <si>
    <t>Овощи открытого грунта</t>
  </si>
  <si>
    <t>235151</t>
  </si>
  <si>
    <t>Овощи защищенного грунта 
(площади - в м2, выход продукции - ц, урожайность - кг/м2)</t>
  </si>
  <si>
    <t>235152</t>
  </si>
  <si>
    <t>Картофель</t>
  </si>
  <si>
    <t>235153</t>
  </si>
  <si>
    <t>в том числе: семенные посевы картофеля</t>
  </si>
  <si>
    <t>235153.1</t>
  </si>
  <si>
    <t>Свекла сахарная (товарная)</t>
  </si>
  <si>
    <t>235154</t>
  </si>
  <si>
    <t>в том числе: семенные посевы сахарной свеклы</t>
  </si>
  <si>
    <t>235154.1</t>
  </si>
  <si>
    <t>Продовольственные бахчевые культуры 
(арбузы, дыни)</t>
  </si>
  <si>
    <t>235155</t>
  </si>
  <si>
    <t>Семенные посевы (семенники) овощных культур</t>
  </si>
  <si>
    <t>235156</t>
  </si>
  <si>
    <t>Кормовые культуры, пастбища и сенокосы</t>
  </si>
  <si>
    <t>235160</t>
  </si>
  <si>
    <t>в том числе: 
зеленая масса (пастбища на выпас)</t>
  </si>
  <si>
    <t>235161</t>
  </si>
  <si>
    <t>сено</t>
  </si>
  <si>
    <t>235162</t>
  </si>
  <si>
    <t>зеленая масса, сенаж, силос</t>
  </si>
  <si>
    <t>235163</t>
  </si>
  <si>
    <t>кормовые корнеплоды, бахчевые и прочие культуры кормовые (без пастбищ и сенокосов)</t>
  </si>
  <si>
    <t>235164</t>
  </si>
  <si>
    <t>Культуры волокнистые, прядильные (стр.235171+ 235172+ 235173)</t>
  </si>
  <si>
    <t>235170</t>
  </si>
  <si>
    <t>в том числе: 
лен-долгунец (соломка и льнотреста)</t>
  </si>
  <si>
    <t>235171</t>
  </si>
  <si>
    <t>конопля (соломка и конопляная треста)</t>
  </si>
  <si>
    <t>235172</t>
  </si>
  <si>
    <t>прочие культуры волокнистые прядильные, не включенные в другие группировки</t>
  </si>
  <si>
    <t>235173</t>
  </si>
  <si>
    <t>Прочие культуры, продукция растениеводства 
(без учета переработки)</t>
  </si>
  <si>
    <t>235180</t>
  </si>
  <si>
    <t>в том числе: 
грибы (защищенного грунта)</t>
  </si>
  <si>
    <t>235181</t>
  </si>
  <si>
    <t>рассада овощных культур</t>
  </si>
  <si>
    <t>235182</t>
  </si>
  <si>
    <t>тыс.шт</t>
  </si>
  <si>
    <t>цветы срезанные</t>
  </si>
  <si>
    <t>235183</t>
  </si>
  <si>
    <t>рассада цветов открытого грунта</t>
  </si>
  <si>
    <t>235184</t>
  </si>
  <si>
    <t>рассада цветов защищенного грунта</t>
  </si>
  <si>
    <t>235185</t>
  </si>
  <si>
    <t>побочная продукция растениеводства</t>
  </si>
  <si>
    <t>235186</t>
  </si>
  <si>
    <t>Форма № 1-КФХ с. 5</t>
  </si>
  <si>
    <t>СПРАВОЧНО:</t>
  </si>
  <si>
    <t>Площадь, га</t>
  </si>
  <si>
    <t>Сумма затрат, тыс. руб</t>
  </si>
  <si>
    <t>Под урожай будущего года - всего</t>
  </si>
  <si>
    <t>235230</t>
  </si>
  <si>
    <t>в том числе:
озимые зерновые</t>
  </si>
  <si>
    <t>235231</t>
  </si>
  <si>
    <t>яровые культуры (пары и зябь)</t>
  </si>
  <si>
    <t>235232</t>
  </si>
  <si>
    <t>чистые пары на начало года</t>
  </si>
  <si>
    <t>235233</t>
  </si>
  <si>
    <t>чистые пары на конец года</t>
  </si>
  <si>
    <t>235234</t>
  </si>
  <si>
    <t>площадь защищенного грунта (в м2)</t>
  </si>
  <si>
    <t>235235</t>
  </si>
  <si>
    <t>Застраховано площадей</t>
  </si>
  <si>
    <t>235240</t>
  </si>
  <si>
    <t>Погибшие посевы - всего</t>
  </si>
  <si>
    <t>235250</t>
  </si>
  <si>
    <t>в том числе:
зерновых и зернобобовых культур</t>
  </si>
  <si>
    <t>235251</t>
  </si>
  <si>
    <t>риса</t>
  </si>
  <si>
    <t>235252</t>
  </si>
  <si>
    <t>подсолнечника</t>
  </si>
  <si>
    <t>235253</t>
  </si>
  <si>
    <t>овощей открытого грунта</t>
  </si>
  <si>
    <t>235254</t>
  </si>
  <si>
    <t>картофеля</t>
  </si>
  <si>
    <t>235255</t>
  </si>
  <si>
    <t>сахарной свеклы</t>
  </si>
  <si>
    <t>235256</t>
  </si>
  <si>
    <t>Сведения о площадях, производстве и реализации сырья (продукции) многолетних плодовых и ягодных насаждений</t>
  </si>
  <si>
    <t>Наличие насаждений на начало года, га</t>
  </si>
  <si>
    <t>Посажено в 2025 году новых насаждений, га</t>
  </si>
  <si>
    <t>Наличие насаждений на конец года, га</t>
  </si>
  <si>
    <t>Справочно: раскорчевано старых, вышедших из эксплуатации садов, га</t>
  </si>
  <si>
    <t>Наличие продукции на начало года,
 ц</t>
  </si>
  <si>
    <t>Произведено за 2025 год, ц</t>
  </si>
  <si>
    <t>Наличие продукции на конец года,
 ц
(гр.6+ 7+ 8- 9- 12- 13- 14)</t>
  </si>
  <si>
    <t>всего</t>
  </si>
  <si>
    <t>из графы 5 - площадь насаждений в плодоносящем возрасте</t>
  </si>
  <si>
    <t>из графы 5 - площадь молодых садов, не вступивших в период плодоношения</t>
  </si>
  <si>
    <t>5.1</t>
  </si>
  <si>
    <t>5.2</t>
  </si>
  <si>
    <t>5.3</t>
  </si>
  <si>
    <t>Общая площадь многолетних насаждений, включая питомники и культуры для производства напитков, пряности и растения, используемые в парфюмерии и фармации:
(стр.235310+ 235320+ 235330)</t>
  </si>
  <si>
    <t>235300</t>
  </si>
  <si>
    <t>Культуры для производства напитков, пряности и растения, используемые в парфюмерии и фармации (стр.235311+ 235312+ 235313)</t>
  </si>
  <si>
    <t>235310</t>
  </si>
  <si>
    <t>в том числе:
плантации чая</t>
  </si>
  <si>
    <t>235311</t>
  </si>
  <si>
    <t>хмельники</t>
  </si>
  <si>
    <t>235312</t>
  </si>
  <si>
    <t>прочие культуры, не включенные в другие группировки</t>
  </si>
  <si>
    <t>235313</t>
  </si>
  <si>
    <t>в том числе: 
лекарственные культуры</t>
  </si>
  <si>
    <t>235313.1</t>
  </si>
  <si>
    <t>эфиромасличные культуры травянистые однолетние и двулетние</t>
  </si>
  <si>
    <t>235313.2</t>
  </si>
  <si>
    <t>Плодовые и ягодные многолетние насаждения, включая виноградники (стр.235321+ 235322+ 235323+ 235324+ 235325+ 235326+ 235327+ 235328)</t>
  </si>
  <si>
    <t>235320</t>
  </si>
  <si>
    <t>в том числе:
виноградники</t>
  </si>
  <si>
    <t>235321</t>
  </si>
  <si>
    <t>семечковые культуры</t>
  </si>
  <si>
    <t>235322</t>
  </si>
  <si>
    <t>из них: 
яблони</t>
  </si>
  <si>
    <t>235322.1</t>
  </si>
  <si>
    <t>из строки 235322: сады интенсивного типа</t>
  </si>
  <si>
    <t>235322.2</t>
  </si>
  <si>
    <t>косточковые культуры</t>
  </si>
  <si>
    <t>235323</t>
  </si>
  <si>
    <t>из строки 235323: сады интенсивного типа</t>
  </si>
  <si>
    <t>235323.1</t>
  </si>
  <si>
    <t>кустарниковые ягодные растения</t>
  </si>
  <si>
    <t>235324</t>
  </si>
  <si>
    <t>в том числе 
земляника (клубника) открытого грунта</t>
  </si>
  <si>
    <t>235324.1</t>
  </si>
  <si>
    <t>земляника (клубника) защищенного грунта</t>
  </si>
  <si>
    <t>235324.2</t>
  </si>
  <si>
    <t>тропические и субтропические культуры</t>
  </si>
  <si>
    <t>235325</t>
  </si>
  <si>
    <t>цитрусовые культуры</t>
  </si>
  <si>
    <t>235326</t>
  </si>
  <si>
    <t>орехоплодные культуры</t>
  </si>
  <si>
    <t>235327</t>
  </si>
  <si>
    <t>прочие плодовые и ягодные многолетние насаждения</t>
  </si>
  <si>
    <t>235328</t>
  </si>
  <si>
    <t>Питомники плодовых многолетних и ягодных насаждений (выход продукции - тыс шт) (стр.235331+ 235332+ 235333+ 235334)</t>
  </si>
  <si>
    <t>235330</t>
  </si>
  <si>
    <t>в том числе:
саженцы семечковых культур, тыс.шт</t>
  </si>
  <si>
    <t>235331</t>
  </si>
  <si>
    <t>саженцы косточковых культур, тыс.шт</t>
  </si>
  <si>
    <t>235332</t>
  </si>
  <si>
    <t>саженцы винограда, тыс.шт</t>
  </si>
  <si>
    <t>235333</t>
  </si>
  <si>
    <t>прочие саженцы, тыс.шт</t>
  </si>
  <si>
    <t>235334</t>
  </si>
  <si>
    <t>из кода 235330: маточники питомников</t>
  </si>
  <si>
    <t>235335</t>
  </si>
  <si>
    <t>Форма № 1-КФХ с. 6</t>
  </si>
  <si>
    <t>Погибшие площади многолетних насаждений или не давшие готовой продукции (стр. 235341+ 235342+ 235343+ 235344)</t>
  </si>
  <si>
    <t>235340</t>
  </si>
  <si>
    <t>в том числе:
гибель урожая с плодоносящих насаждений</t>
  </si>
  <si>
    <t>235341</t>
  </si>
  <si>
    <t>полностью погибшие  плодоносящие насаждения</t>
  </si>
  <si>
    <t>235342</t>
  </si>
  <si>
    <t>полностью погибшие молодые насаждения</t>
  </si>
  <si>
    <t>235343</t>
  </si>
  <si>
    <t>погибшие питомники</t>
  </si>
  <si>
    <t>235344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</si>
  <si>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</si>
  <si>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</si>
  <si>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</si>
  <si>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</si>
  <si>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</si>
  <si>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</si>
  <si>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Из гр. 8 - переведено в плодоносящие на конец года, га</t>
  </si>
  <si>
    <t>Справочно: затраты на 1 га, тыс. руб</t>
  </si>
  <si>
    <t>на закладку</t>
  </si>
  <si>
    <t>на уход</t>
  </si>
  <si>
    <t>8.1</t>
  </si>
  <si>
    <t>ВСЕГО
(стр. 235361+ 235362+ 235363+ 235364+ 235365+ 235366+ 235367+ 235368+ 235369+ 235370)</t>
  </si>
  <si>
    <t>235360</t>
  </si>
  <si>
    <t>в том числе: 
плантации чая</t>
  </si>
  <si>
    <t>235361</t>
  </si>
  <si>
    <t>235362</t>
  </si>
  <si>
    <t>прочие культуры, не включенные в другие группировки</t>
  </si>
  <si>
    <t>235363</t>
  </si>
  <si>
    <t>235363.1</t>
  </si>
  <si>
    <t>235363.2</t>
  </si>
  <si>
    <t>виноградники</t>
  </si>
  <si>
    <t>235364</t>
  </si>
  <si>
    <t>235365</t>
  </si>
  <si>
    <t>из них: 
сады интенсивного типа</t>
  </si>
  <si>
    <t>235365.1</t>
  </si>
  <si>
    <t>235366</t>
  </si>
  <si>
    <t>235366.1</t>
  </si>
  <si>
    <t>235367</t>
  </si>
  <si>
    <t>из них: 
земляника (клубника) открытого грунта</t>
  </si>
  <si>
    <t>235367.1</t>
  </si>
  <si>
    <t>235367.2</t>
  </si>
  <si>
    <t>235368</t>
  </si>
  <si>
    <t>235369</t>
  </si>
  <si>
    <t>Питомники плодовых и ягодных насаждений, виноградные питомники (стр.235370.1+ 235370.2+ 235370.3+ 235370.4+ 235370.5)</t>
  </si>
  <si>
    <t>235370</t>
  </si>
  <si>
    <t>в том числе:
семечковых культур</t>
  </si>
  <si>
    <t>235370.1</t>
  </si>
  <si>
    <t>косточковых культур</t>
  </si>
  <si>
    <t>235370.2</t>
  </si>
  <si>
    <t>ягодных кустарниковых культур</t>
  </si>
  <si>
    <t>235370.3</t>
  </si>
  <si>
    <t>винограда</t>
  </si>
  <si>
    <t>235370.4</t>
  </si>
  <si>
    <t>прочие саженцы</t>
  </si>
  <si>
    <t>235370.5</t>
  </si>
  <si>
    <t>из кода 235370:
маточники питомников</t>
  </si>
  <si>
    <t>235370.6</t>
  </si>
  <si>
    <t>Форма № 1-КФХ с. 7</t>
  </si>
  <si>
    <t>Сведения о наличии сельскохозяйственной техники и земельных угодий</t>
  </si>
  <si>
    <t>Наличие на начало 
года</t>
  </si>
  <si>
    <t>в том числе: 
арендованная</t>
  </si>
  <si>
    <t>Наличие на конец 
года</t>
  </si>
  <si>
    <t>Приобретено</t>
  </si>
  <si>
    <t>Исполь- зовано</t>
  </si>
  <si>
    <t>Сельскохозяйственная техника - всего, шт:</t>
  </si>
  <si>
    <t>235210</t>
  </si>
  <si>
    <t>Объем нефтепродуктов всех видов</t>
  </si>
  <si>
    <t>235350</t>
  </si>
  <si>
    <t>тонн</t>
  </si>
  <si>
    <t>в том числе:
тракторы сельскохозяйственные всех марок</t>
  </si>
  <si>
    <t>235211</t>
  </si>
  <si>
    <t>в том числе:
на производственные нужды</t>
  </si>
  <si>
    <t>235351</t>
  </si>
  <si>
    <t>машины и оборудование сельскохозяйственные для обработки почвы</t>
  </si>
  <si>
    <t>235212</t>
  </si>
  <si>
    <t>из них:
дизельное топливо</t>
  </si>
  <si>
    <t>235351.1</t>
  </si>
  <si>
    <t>машины для уборки урожая</t>
  </si>
  <si>
    <t>235213</t>
  </si>
  <si>
    <t>бензин</t>
  </si>
  <si>
    <t>235351.2</t>
  </si>
  <si>
    <t>машины и оборудование сельскохозяйственные прочие (установки и аппараты доильные, оборудование для приготоволения кормов, инкубатор и брудеры для птицеводства, машины и оборудование для содержания птицы, оборудование для садоводства, птицеводства или пчеловодства, не включенные в другие группировки)</t>
  </si>
  <si>
    <t>235214</t>
  </si>
  <si>
    <t>прицепы и полуприцепы самозагружающиеся или саморазгружающиеся для сельского хозяйства, транспортеры (для уборки навоза), автомобили грузовые, дождевальные и поливные машины и установки</t>
  </si>
  <si>
    <t>235215</t>
  </si>
  <si>
    <t>из них: не исполь- зуемые</t>
  </si>
  <si>
    <t>Земельные участки и объекты природопользования - всего, га</t>
  </si>
  <si>
    <t>235220</t>
  </si>
  <si>
    <t>в том числе:
арендованные</t>
  </si>
  <si>
    <t>235221</t>
  </si>
  <si>
    <t>СПРАВОЧНО: из общей площади земельных участков (из кода 235220):</t>
  </si>
  <si>
    <t>пашни, га</t>
  </si>
  <si>
    <t>235222</t>
  </si>
  <si>
    <t>сенокосы, га</t>
  </si>
  <si>
    <t>235223</t>
  </si>
  <si>
    <t>пастбища (без оленьих), га</t>
  </si>
  <si>
    <t>235224</t>
  </si>
  <si>
    <t>земли, занятые многолетними 
насаждениями, га</t>
  </si>
  <si>
    <t>235225</t>
  </si>
  <si>
    <t>в том числе: плодово-ягодные насаждения, га</t>
  </si>
  <si>
    <t>235225.1</t>
  </si>
  <si>
    <t>орошаемые земли, га</t>
  </si>
  <si>
    <t>235226</t>
  </si>
  <si>
    <t>осушенные земли, га</t>
  </si>
  <si>
    <t>235227</t>
  </si>
  <si>
    <t>Форма № 1-КФХ с. 8</t>
  </si>
  <si>
    <t>Раздел 23-6. Сведения о производстве и реализации сырья (продукции) животноводства</t>
  </si>
  <si>
    <t>Доход от реализации собственной продукции, 
тыс. руб</t>
  </si>
  <si>
    <t>Наличие на конец года,
 ц
(гр.4+ 5+ 6- 7- 10- 11- 12)</t>
  </si>
  <si>
    <t>Всего произведено продукции животноводства (без учета последующей переработки): 
(стр.236110+ 236120+ 236130+ 236140+ 236150+ 236160+ 236170)</t>
  </si>
  <si>
    <t>236100</t>
  </si>
  <si>
    <t>Скот и птица в живой массе, в том числе на убой 
(стр.236111+ 236112+ 236113+ 236114+ 236115+ 236116+ 236117+ 236118+ 236119)</t>
  </si>
  <si>
    <t>236110</t>
  </si>
  <si>
    <t>в том числе:
скот молочный крупный рогатый</t>
  </si>
  <si>
    <t>236111</t>
  </si>
  <si>
    <t>скот мясной крупный рогатый</t>
  </si>
  <si>
    <t>236112</t>
  </si>
  <si>
    <t>свиньи</t>
  </si>
  <si>
    <t>236113</t>
  </si>
  <si>
    <t>овцы и козы</t>
  </si>
  <si>
    <t>236114</t>
  </si>
  <si>
    <t>птица</t>
  </si>
  <si>
    <t>236115</t>
  </si>
  <si>
    <t>олени северные</t>
  </si>
  <si>
    <t>236116</t>
  </si>
  <si>
    <t>маралы</t>
  </si>
  <si>
    <t>236117</t>
  </si>
  <si>
    <t>мясные табунные лошади</t>
  </si>
  <si>
    <t>236118</t>
  </si>
  <si>
    <t>сельскохозяйственные животные прочие, не включенные в другие группировки</t>
  </si>
  <si>
    <t>236119</t>
  </si>
  <si>
    <t>Молоко сырое (в физическом весе)</t>
  </si>
  <si>
    <t>236120</t>
  </si>
  <si>
    <t>в том числе: 
молоко сырое коровье</t>
  </si>
  <si>
    <t>236121</t>
  </si>
  <si>
    <t>молоко сырое козье, овечье</t>
  </si>
  <si>
    <t>236122</t>
  </si>
  <si>
    <t>СПРАВОЧНО: из строки 236120 - молоко сырое в зачетном весе</t>
  </si>
  <si>
    <t>236120.1</t>
  </si>
  <si>
    <t>Яйца</t>
  </si>
  <si>
    <t>236130</t>
  </si>
  <si>
    <t>в том числе: пищевые</t>
  </si>
  <si>
    <t>236131</t>
  </si>
  <si>
    <t>из них: куриные</t>
  </si>
  <si>
    <t>236131.1</t>
  </si>
  <si>
    <t>Шерсть в физическом весе</t>
  </si>
  <si>
    <t>236140</t>
  </si>
  <si>
    <t>в том числе: тонкая и полутонкая шерсть</t>
  </si>
  <si>
    <t>236141</t>
  </si>
  <si>
    <t>Мед натуральный пчелиный</t>
  </si>
  <si>
    <t>236150</t>
  </si>
  <si>
    <t>Продукция аквакультуры</t>
  </si>
  <si>
    <t>236160</t>
  </si>
  <si>
    <t>в том числе: товарная рыба одомашненных видов и пород рыб</t>
  </si>
  <si>
    <t>236161</t>
  </si>
  <si>
    <t>Прочая продукция животноводства</t>
  </si>
  <si>
    <t>236170</t>
  </si>
  <si>
    <t>в том числе: побочная продукция животноводства</t>
  </si>
  <si>
    <t>236171</t>
  </si>
  <si>
    <t>СПРАВОЧНО: по всем видам животных</t>
  </si>
  <si>
    <t>Количество, 
гол</t>
  </si>
  <si>
    <t>Потери от падежа и гибели животных</t>
  </si>
  <si>
    <t>236200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</si>
  <si>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</si>
  <si>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</si>
  <si>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</si>
  <si>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</si>
  <si>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</si>
  <si>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</si>
  <si>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</si>
  <si>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</t>
  </si>
  <si>
    <t>236210</t>
  </si>
  <si>
    <t>в том числе:
коровы</t>
  </si>
  <si>
    <t>236211</t>
  </si>
  <si>
    <t>нетели</t>
  </si>
  <si>
    <t>236212</t>
  </si>
  <si>
    <t>молодняк на откорме</t>
  </si>
  <si>
    <t>236213</t>
  </si>
  <si>
    <t>Скот крупный рогатый 
мясного направления - всего, гол</t>
  </si>
  <si>
    <t>236220</t>
  </si>
  <si>
    <t>236221</t>
  </si>
  <si>
    <t>236222</t>
  </si>
  <si>
    <t>236223</t>
  </si>
  <si>
    <t>Свиньи - всего, гол</t>
  </si>
  <si>
    <t>236230</t>
  </si>
  <si>
    <t>Овцы - всего, гол</t>
  </si>
  <si>
    <t>236240</t>
  </si>
  <si>
    <t>в том числе:
маточное поголовье овец</t>
  </si>
  <si>
    <t>236241</t>
  </si>
  <si>
    <t>Из строки 236240 - поголовье тонкорунных и полутонкорунных овец</t>
  </si>
  <si>
    <t>236242</t>
  </si>
  <si>
    <t>СПРАВОЧНО: ярки старше года (до перевода в основное стадо)</t>
  </si>
  <si>
    <t>236240.1</t>
  </si>
  <si>
    <t>Козы - всего, гол</t>
  </si>
  <si>
    <t>236250</t>
  </si>
  <si>
    <t>в том числе:
козоматки</t>
  </si>
  <si>
    <t>236251</t>
  </si>
  <si>
    <t>СПРАВОЧНО: козочки старше года (до перевода в основное стадо)</t>
  </si>
  <si>
    <t>236250.1</t>
  </si>
  <si>
    <t>Птица всех видов - всего, гол</t>
  </si>
  <si>
    <t>236260</t>
  </si>
  <si>
    <t>в том числе:
куры-несушки</t>
  </si>
  <si>
    <t>236261</t>
  </si>
  <si>
    <t>Олени северные - всего, гол</t>
  </si>
  <si>
    <t>236270</t>
  </si>
  <si>
    <t>Маралы - всего, гол</t>
  </si>
  <si>
    <t>236280</t>
  </si>
  <si>
    <t>Лошади - всего, гол</t>
  </si>
  <si>
    <t>236290</t>
  </si>
  <si>
    <t>в том числе:
мясные табунные лошади</t>
  </si>
  <si>
    <t>236291</t>
  </si>
  <si>
    <t>Пчелы медоносные (пчелосемьи)</t>
  </si>
  <si>
    <t>236310</t>
  </si>
  <si>
    <t>Кролики, гол</t>
  </si>
  <si>
    <t>236320</t>
  </si>
  <si>
    <t>Рыбы-производители, гол</t>
  </si>
  <si>
    <t>236330</t>
  </si>
  <si>
    <t>Форма № 1-КФХ с. 9</t>
  </si>
  <si>
    <t>Раздел 23-7. Сведения о производстве и реализации сельскохозяйственной продукции в переработанном виде</t>
  </si>
  <si>
    <t>Наличие на начало года, ц</t>
  </si>
  <si>
    <t>Произведено 
в 2025 году</t>
  </si>
  <si>
    <t>в том числе из собственного сырья</t>
  </si>
  <si>
    <t>Реализовано 
в 2025 году</t>
  </si>
  <si>
    <t>Доход 
от реализации
продукции, тыс.руб</t>
  </si>
  <si>
    <t>Наличие на конец года, ц
(гр.4+ 5+ 6- 7- 10)</t>
  </si>
  <si>
    <t>7.1</t>
  </si>
  <si>
    <t>Продукция первичной и промышленной переработки сельскохозяйственного сырья:
(стр.237110+ 237120+ 237130+ 237140+ 237150+ 237160+ 237170+ 237180+ 237181+ 237190)</t>
  </si>
  <si>
    <t>237100</t>
  </si>
  <si>
    <t>Мука, крупа, гранулы и прочие продукты из зерновых культур</t>
  </si>
  <si>
    <t>237110</t>
  </si>
  <si>
    <t>в том числе: на продовольственные цели</t>
  </si>
  <si>
    <t>237111</t>
  </si>
  <si>
    <t>Хлеб и хлебобулочные изделия</t>
  </si>
  <si>
    <t>237120</t>
  </si>
  <si>
    <t>в том числе: хлеб и хлебобулочные изделия недлительного хранения 
(со сроком годности менее 5 суток)</t>
  </si>
  <si>
    <t>237121</t>
  </si>
  <si>
    <t>Масло растительное (всех видов)</t>
  </si>
  <si>
    <t>237130</t>
  </si>
  <si>
    <t>в том числе: масло подсолнечное</t>
  </si>
  <si>
    <t>237131</t>
  </si>
  <si>
    <t>из него: масло подсолнечное рафинированное</t>
  </si>
  <si>
    <t>237131.1</t>
  </si>
  <si>
    <t>Овощи и фрукты переработанные (замороженные, сушеные, расфасованные в пакеты)</t>
  </si>
  <si>
    <t>237140</t>
  </si>
  <si>
    <t>Овощи и фрукты консервированные</t>
  </si>
  <si>
    <t>237150</t>
  </si>
  <si>
    <t>тыс.усл.
банк</t>
  </si>
  <si>
    <t>Корма готовые для сельскохозяйственных животных и птицы</t>
  </si>
  <si>
    <t>237160</t>
  </si>
  <si>
    <t>в том числе: концентрированные корма (комбикорма)</t>
  </si>
  <si>
    <t>237161</t>
  </si>
  <si>
    <t>Молочная продукция (стр.237171+ 237172+ 237173+ 237174)</t>
  </si>
  <si>
    <t>237170</t>
  </si>
  <si>
    <t>в том числе:
молоко пастеризованное</t>
  </si>
  <si>
    <t>237171</t>
  </si>
  <si>
    <t>масло сливочное</t>
  </si>
  <si>
    <t>237172</t>
  </si>
  <si>
    <t>сыры (мягкие, полутвердые, твердые, сверхтвердые, сухие, рассольные, плавленые, сывороточно-альбуминные)</t>
  </si>
  <si>
    <t>237173</t>
  </si>
  <si>
    <t>прочая молочная продукция</t>
  </si>
  <si>
    <t>237174</t>
  </si>
  <si>
    <t>Мясо животных и птиц парное, охлажденное, замороженное, прочие продукты убоя</t>
  </si>
  <si>
    <t>237180</t>
  </si>
  <si>
    <t>Продукты консервированные из мяса, субпродуктов или крови животных, из мяса и субпродуктов птицы</t>
  </si>
  <si>
    <t>237181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</si>
  <si>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</si>
  <si>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237190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</si>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</sst>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&quot;-&quot;;General"/>
    <numFmt numFmtId="165" formatCode="[=0]&quot;&quot;;General"/>
  </numFmts>
  <fonts count="11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sz val="9"/>
      <name val="Times New Roman"/>
    </font>
    <font>
      <i/>
      <sz val="8"/>
      <name val="Times New Roman"/>
    </font>
    <font>
      <sz val="8"/>
      <name val="Times New Roman"/>
    </font>
    <font>
      <b/>
      <sz val="11"/>
      <name val="Times New Roman"/>
    </font>
    <font>
      <i/>
      <sz val="10"/>
      <name val="Times New Roman"/>
    </font>
    <font>
      <b/>
      <sz val="8"/>
      <name val="Times New Roman"/>
    </font>
    <font>
      <b/>
      <i/>
      <sz val="8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rgb="FFFFFE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ACC1F"/>
        <bgColor auto="1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right" wrapText="1"/>
    </xf>
    <xf numFmtId="164" fontId="3" fillId="3" borderId="16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 wrapText="1" indent="2"/>
    </xf>
    <xf numFmtId="0" fontId="1" fillId="0" borderId="3" xfId="0" applyFont="1" applyBorder="1" applyAlignment="1">
      <alignment horizontal="left" vertical="center" wrapText="1" indent="2"/>
    </xf>
    <xf numFmtId="0" fontId="1" fillId="0" borderId="5" xfId="0" applyFont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right" wrapText="1"/>
    </xf>
    <xf numFmtId="164" fontId="1" fillId="4" borderId="6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 wrapText="1" indent="4"/>
    </xf>
    <xf numFmtId="0" fontId="1" fillId="0" borderId="3" xfId="0" applyFont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3" borderId="6" xfId="0" applyNumberFormat="1" applyFont="1" applyFill="1" applyBorder="1" applyAlignment="1">
      <alignment horizontal="right" wrapText="1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 indent="6"/>
    </xf>
    <xf numFmtId="0" fontId="8" fillId="0" borderId="0" xfId="0" applyFont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right" wrapText="1"/>
    </xf>
    <xf numFmtId="0" fontId="1" fillId="0" borderId="10" xfId="0" applyFont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3" fillId="4" borderId="15" xfId="0" applyNumberFormat="1" applyFont="1" applyFill="1" applyBorder="1" applyAlignment="1">
      <alignment horizontal="right" wrapText="1"/>
    </xf>
    <xf numFmtId="164" fontId="3" fillId="4" borderId="16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3" fillId="4" borderId="6" xfId="0" applyNumberFormat="1" applyFont="1" applyFill="1" applyBorder="1" applyAlignment="1">
      <alignment horizontal="right" wrapText="1"/>
    </xf>
    <xf numFmtId="0" fontId="3" fillId="0" borderId="10" xfId="0" applyFont="1" applyBorder="1" applyAlignment="1">
      <alignment horizontal="center" vertical="center"/>
    </xf>
    <xf numFmtId="164" fontId="3" fillId="4" borderId="18" xfId="0" applyNumberFormat="1" applyFont="1" applyFill="1" applyBorder="1" applyAlignment="1">
      <alignment horizontal="right" wrapText="1"/>
    </xf>
    <xf numFmtId="164" fontId="3" fillId="4" borderId="11" xfId="0" applyNumberFormat="1" applyFont="1" applyFill="1" applyBorder="1" applyAlignment="1">
      <alignment horizontal="right" wrapText="1"/>
    </xf>
    <xf numFmtId="164" fontId="1" fillId="4" borderId="18" xfId="0" applyNumberFormat="1" applyFont="1" applyFill="1" applyBorder="1" applyAlignment="1">
      <alignment horizontal="right" wrapText="1"/>
    </xf>
    <xf numFmtId="164" fontId="1" fillId="4" borderId="11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64" fontId="3" fillId="6" borderId="15" xfId="0" applyNumberFormat="1" applyFont="1" applyFill="1" applyBorder="1" applyAlignment="1">
      <alignment horizontal="right" wrapText="1"/>
    </xf>
    <xf numFmtId="164" fontId="3" fillId="7" borderId="16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top" wrapText="1" indent="2"/>
    </xf>
    <xf numFmtId="164" fontId="1" fillId="8" borderId="3" xfId="0" applyNumberFormat="1" applyFont="1" applyFill="1" applyBorder="1" applyAlignment="1">
      <alignment horizontal="right" wrapText="1"/>
    </xf>
    <xf numFmtId="164" fontId="1" fillId="9" borderId="3" xfId="0" applyNumberFormat="1" applyFont="1" applyFill="1" applyBorder="1" applyAlignment="1">
      <alignment horizontal="right" wrapText="1"/>
    </xf>
    <xf numFmtId="164" fontId="1" fillId="3" borderId="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top" wrapText="1" indent="4"/>
    </xf>
    <xf numFmtId="164" fontId="1" fillId="10" borderId="3" xfId="0" applyNumberFormat="1" applyFont="1" applyFill="1" applyBorder="1" applyAlignment="1">
      <alignment horizontal="right" wrapText="1"/>
    </xf>
    <xf numFmtId="164" fontId="1" fillId="8" borderId="18" xfId="0" applyNumberFormat="1" applyFont="1" applyFill="1" applyBorder="1" applyAlignment="1">
      <alignment horizontal="right" wrapText="1"/>
    </xf>
    <xf numFmtId="164" fontId="1" fillId="9" borderId="18" xfId="0" applyNumberFormat="1" applyFont="1" applyFill="1" applyBorder="1" applyAlignment="1">
      <alignment horizontal="right" wrapText="1"/>
    </xf>
    <xf numFmtId="164" fontId="1" fillId="10" borderId="18" xfId="0" applyNumberFormat="1" applyFont="1" applyFill="1" applyBorder="1" applyAlignment="1">
      <alignment horizontal="right" wrapText="1"/>
    </xf>
    <xf numFmtId="0" fontId="1" fillId="2" borderId="11" xfId="0" applyFont="1" applyFill="1" applyBorder="1" applyAlignment="1">
      <alignment horizontal="right" wrapText="1"/>
    </xf>
    <xf numFmtId="0" fontId="6" fillId="0" borderId="0" xfId="0" applyFont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3" fillId="7" borderId="15" xfId="0" applyNumberFormat="1" applyFont="1" applyFill="1" applyBorder="1" applyAlignment="1">
      <alignment horizontal="right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right" wrapText="1"/>
    </xf>
    <xf numFmtId="164" fontId="1" fillId="7" borderId="3" xfId="0" applyNumberFormat="1" applyFont="1" applyFill="1" applyBorder="1" applyAlignment="1">
      <alignment horizontal="right" wrapText="1"/>
    </xf>
    <xf numFmtId="164" fontId="1" fillId="2" borderId="3" xfId="0" applyNumberFormat="1" applyFont="1" applyFill="1" applyBorder="1" applyAlignment="1">
      <alignment horizontal="right" wrapText="1"/>
    </xf>
    <xf numFmtId="164" fontId="3" fillId="7" borderId="6" xfId="0" applyNumberFormat="1" applyFont="1" applyFill="1" applyBorder="1" applyAlignment="1">
      <alignment horizontal="right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right" wrapText="1"/>
    </xf>
    <xf numFmtId="164" fontId="1" fillId="7" borderId="18" xfId="0" applyNumberFormat="1" applyFont="1" applyFill="1" applyBorder="1" applyAlignment="1">
      <alignment horizontal="right" wrapText="1"/>
    </xf>
    <xf numFmtId="164" fontId="3" fillId="7" borderId="11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11" borderId="3" xfId="0" applyFont="1" applyFill="1" applyBorder="1" applyAlignment="1">
      <alignment horizontal="left" vertical="top" wrapText="1"/>
    </xf>
    <xf numFmtId="164" fontId="3" fillId="2" borderId="3" xfId="0" applyNumberFormat="1" applyFont="1" applyFill="1" applyBorder="1" applyAlignment="1">
      <alignment horizontal="right" wrapText="1"/>
    </xf>
    <xf numFmtId="164" fontId="3" fillId="7" borderId="3" xfId="0" applyNumberFormat="1" applyFont="1" applyFill="1" applyBorder="1" applyAlignment="1">
      <alignment horizontal="right" wrapText="1"/>
    </xf>
    <xf numFmtId="0" fontId="1" fillId="11" borderId="3" xfId="0" applyFont="1" applyFill="1" applyBorder="1" applyAlignment="1">
      <alignment horizontal="left" vertical="center" wrapText="1" indent="2"/>
    </xf>
    <xf numFmtId="0" fontId="1" fillId="11" borderId="3" xfId="0" applyFont="1" applyFill="1" applyBorder="1" applyAlignment="1">
      <alignment horizontal="left" vertical="center" wrapText="1" indent="4"/>
    </xf>
    <xf numFmtId="0" fontId="3" fillId="11" borderId="3" xfId="0" applyFont="1" applyFill="1" applyBorder="1" applyAlignment="1">
      <alignment horizontal="left" vertical="center" wrapText="1"/>
    </xf>
    <xf numFmtId="164" fontId="1" fillId="7" borderId="6" xfId="0" applyNumberFormat="1" applyFont="1" applyFill="1" applyBorder="1" applyAlignment="1">
      <alignment horizontal="right" wrapText="1"/>
    </xf>
    <xf numFmtId="164" fontId="1" fillId="2" borderId="18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11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164" fontId="3" fillId="7" borderId="25" xfId="0" applyNumberFormat="1" applyFont="1" applyFill="1" applyBorder="1" applyAlignment="1">
      <alignment horizontal="right" wrapText="1"/>
    </xf>
    <xf numFmtId="164" fontId="1" fillId="2" borderId="17" xfId="0" applyNumberFormat="1" applyFont="1" applyFill="1" applyBorder="1" applyAlignment="1">
      <alignment horizontal="right" wrapText="1"/>
    </xf>
    <xf numFmtId="164" fontId="1" fillId="3" borderId="6" xfId="0" applyNumberFormat="1" applyFont="1" applyFill="1" applyBorder="1" applyAlignment="1">
      <alignment horizontal="right" wrapText="1"/>
    </xf>
    <xf numFmtId="0" fontId="1" fillId="11" borderId="5" xfId="0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horizontal="left" vertical="center" wrapText="1" indent="2"/>
    </xf>
    <xf numFmtId="164" fontId="3" fillId="7" borderId="26" xfId="0" applyNumberFormat="1" applyFont="1" applyFill="1" applyBorder="1" applyAlignment="1">
      <alignment horizontal="right" wrapText="1"/>
    </xf>
    <xf numFmtId="164" fontId="1" fillId="2" borderId="27" xfId="0" applyNumberFormat="1" applyFont="1" applyFill="1" applyBorder="1" applyAlignment="1">
      <alignment horizontal="right" wrapText="1"/>
    </xf>
    <xf numFmtId="164" fontId="1" fillId="3" borderId="18" xfId="0" applyNumberFormat="1" applyFont="1" applyFill="1" applyBorder="1" applyAlignment="1">
      <alignment horizontal="right" wrapText="1"/>
    </xf>
    <xf numFmtId="164" fontId="1" fillId="3" borderId="11" xfId="0" applyNumberFormat="1" applyFont="1" applyFill="1" applyBorder="1" applyAlignment="1">
      <alignment horizontal="right" wrapText="1"/>
    </xf>
    <xf numFmtId="0" fontId="1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64" fontId="3" fillId="2" borderId="29" xfId="0" applyNumberFormat="1" applyFont="1" applyFill="1" applyBorder="1" applyAlignment="1">
      <alignment horizontal="right" wrapText="1"/>
    </xf>
    <xf numFmtId="164" fontId="3" fillId="2" borderId="16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/>
    </xf>
    <xf numFmtId="164" fontId="3" fillId="2" borderId="15" xfId="0" applyNumberFormat="1" applyFont="1" applyFill="1" applyBorder="1" applyAlignment="1">
      <alignment horizontal="right" wrapText="1"/>
    </xf>
    <xf numFmtId="164" fontId="1" fillId="2" borderId="6" xfId="0" applyNumberFormat="1" applyFont="1" applyFill="1" applyBorder="1" applyAlignment="1">
      <alignment horizontal="right" wrapText="1"/>
    </xf>
    <xf numFmtId="164" fontId="1" fillId="2" borderId="11" xfId="0" applyNumberFormat="1" applyFont="1" applyFill="1" applyBorder="1" applyAlignment="1">
      <alignment horizontal="right" wrapText="1"/>
    </xf>
    <xf numFmtId="164" fontId="1" fillId="2" borderId="29" xfId="0" applyNumberFormat="1" applyFont="1" applyFill="1" applyBorder="1" applyAlignment="1">
      <alignment horizontal="right"/>
    </xf>
    <xf numFmtId="164" fontId="1" fillId="2" borderId="16" xfId="0" applyNumberFormat="1" applyFont="1" applyFill="1" applyBorder="1" applyAlignment="1">
      <alignment horizontal="right"/>
    </xf>
    <xf numFmtId="164" fontId="1" fillId="2" borderId="17" xfId="0" applyNumberFormat="1" applyFont="1" applyFill="1" applyBorder="1" applyAlignment="1">
      <alignment horizontal="righ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164" fontId="1" fillId="2" borderId="27" xfId="0" applyNumberFormat="1" applyFont="1" applyFill="1" applyBorder="1" applyAlignment="1">
      <alignment horizontal="right"/>
    </xf>
    <xf numFmtId="0" fontId="8" fillId="0" borderId="3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left" vertical="center" wrapText="1" indent="2"/>
    </xf>
    <xf numFmtId="0" fontId="3" fillId="0" borderId="10" xfId="0" applyFont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horizontal="right" wrapText="1"/>
    </xf>
    <xf numFmtId="164" fontId="3" fillId="2" borderId="11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left"/>
    </xf>
    <xf numFmtId="0" fontId="5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center" wrapText="1"/>
    </xf>
    <xf numFmtId="164" fontId="3" fillId="3" borderId="15" xfId="0" applyNumberFormat="1" applyFont="1" applyFill="1" applyBorder="1" applyAlignment="1">
      <alignment horizontal="right" wrapText="1"/>
    </xf>
    <xf numFmtId="164" fontId="3" fillId="3" borderId="16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left" vertical="center" wrapText="1" indent="2"/>
    </xf>
    <xf numFmtId="164" fontId="1" fillId="4" borderId="3" xfId="0" applyNumberFormat="1" applyFont="1" applyFill="1" applyBorder="1" applyAlignment="1">
      <alignment horizontal="right" wrapText="1"/>
    </xf>
    <xf numFmtId="164" fontId="1" fillId="4" borderId="6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3" borderId="6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left" vertical="center" wrapText="1" indent="6"/>
    </xf>
    <xf numFmtId="0" fontId="8" fillId="0" borderId="3" xfId="0" applyFont="1" applyBorder="1" applyAlignment="1">
      <alignment horizontal="left" vertical="center" wrapText="1"/>
    </xf>
    <xf numFmtId="165" fontId="1" fillId="5" borderId="3" xfId="0" applyNumberFormat="1" applyFont="1" applyFill="1" applyBorder="1" applyAlignment="1">
      <alignment horizontal="right" wrapText="1"/>
    </xf>
    <xf numFmtId="165" fontId="1" fillId="5" borderId="6" xfId="0" applyNumberFormat="1" applyFont="1" applyFill="1" applyBorder="1" applyAlignment="1">
      <alignment horizontal="right" wrapText="1"/>
    </xf>
    <xf numFmtId="164" fontId="1" fillId="2" borderId="3" xfId="0" applyNumberFormat="1" applyFont="1" applyFill="1" applyBorder="1" applyAlignment="1">
      <alignment horizontal="right"/>
    </xf>
    <xf numFmtId="164" fontId="1" fillId="2" borderId="6" xfId="0" applyNumberFormat="1" applyFont="1" applyFill="1" applyBorder="1" applyAlignment="1">
      <alignment horizontal="right"/>
    </xf>
    <xf numFmtId="0" fontId="1" fillId="2" borderId="17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164" fontId="1" fillId="2" borderId="18" xfId="0" applyNumberFormat="1" applyFont="1" applyFill="1" applyBorder="1" applyAlignment="1">
      <alignment horizontal="right"/>
    </xf>
    <xf numFmtId="164" fontId="1" fillId="2" borderId="11" xfId="0" applyNumberFormat="1" applyFont="1" applyFill="1" applyBorder="1" applyAlignment="1">
      <alignment horizontal="right"/>
    </xf>
    <xf numFmtId="0" fontId="4" fillId="0" borderId="19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/>
    </xf>
    <xf numFmtId="164" fontId="3" fillId="4" borderId="6" xfId="0" applyNumberFormat="1" applyFont="1" applyFill="1" applyBorder="1" applyAlignment="1">
      <alignment horizontal="right"/>
    </xf>
    <xf numFmtId="164" fontId="1" fillId="4" borderId="6" xfId="0" applyNumberFormat="1" applyFont="1" applyFill="1" applyBorder="1" applyAlignment="1">
      <alignment horizontal="right"/>
    </xf>
    <xf numFmtId="0" fontId="1" fillId="2" borderId="18" xfId="0" applyFont="1" applyFill="1" applyBorder="1" applyAlignment="1">
      <alignment horizontal="right"/>
    </xf>
    <xf numFmtId="164" fontId="1" fillId="4" borderId="11" xfId="0" applyNumberFormat="1" applyFont="1" applyFill="1" applyBorder="1" applyAlignment="1">
      <alignment horizontal="right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64" fontId="3" fillId="7" borderId="6" xfId="0" applyNumberFormat="1" applyFont="1" applyFill="1" applyBorder="1" applyAlignment="1">
      <alignment horizontal="right" wrapText="1"/>
    </xf>
    <xf numFmtId="164" fontId="1" fillId="7" borderId="6" xfId="0" applyNumberFormat="1" applyFont="1" applyFill="1" applyBorder="1" applyAlignment="1">
      <alignment horizontal="right" wrapText="1"/>
    </xf>
    <xf numFmtId="164" fontId="3" fillId="7" borderId="11" xfId="0" applyNumberFormat="1" applyFont="1" applyFill="1" applyBorder="1" applyAlignment="1">
      <alignment horizontal="right" wrapText="1"/>
    </xf>
    <xf numFmtId="164" fontId="3" fillId="7" borderId="16" xfId="0" applyNumberFormat="1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right"/>
    </xf>
    <xf numFmtId="0" fontId="1" fillId="11" borderId="21" xfId="0" applyFont="1" applyFill="1" applyBorder="1" applyAlignment="1">
      <alignment horizontal="center" vertical="center" wrapText="1"/>
    </xf>
    <xf numFmtId="0" fontId="1" fillId="11" borderId="20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 indent="2"/>
    </xf>
    <xf numFmtId="0" fontId="1" fillId="0" borderId="28" xfId="0" applyFont="1" applyBorder="1" applyAlignment="1">
      <alignment horizontal="left" vertical="center" wrapText="1" indent="4"/>
    </xf>
    <xf numFmtId="0" fontId="1" fillId="0" borderId="17" xfId="0" applyFont="1" applyBorder="1" applyAlignment="1">
      <alignment horizontal="left" vertical="center" wrapText="1" indent="4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67"/>
  <sheetViews>
    <sheetView workbookViewId="0"/>
  </sheetViews>
  <sheetFormatPr defaultColWidth="10.5" defaultRowHeight="11.45" customHeight="1" x14ac:dyDescent="0.2"/>
  <cols>
    <col min="1" max="1" width="0.6640625" style="2" customWidth="1"/>
    <col min="2" max="2" width="70" style="3" customWidth="1"/>
    <col min="3" max="3" width="37.33203125" style="3" customWidth="1"/>
    <col min="4" max="4" width="10.83203125" style="4" customWidth="1"/>
    <col min="5" max="6" width="16.33203125" style="5" customWidth="1"/>
    <col min="7" max="8" width="8.1640625" style="1" customWidth="1"/>
    <col min="9" max="9" width="16.33203125" style="1" customWidth="1"/>
  </cols>
  <sheetData>
    <row r="1" spans="1:9" s="6" customFormat="1" ht="3" customHeight="1" x14ac:dyDescent="0.25">
      <c r="A1" s="7" t="s">
        <v>0</v>
      </c>
    </row>
    <row r="2" spans="1:9" s="6" customFormat="1" ht="15.95" customHeight="1" x14ac:dyDescent="0.25">
      <c r="B2" s="152" t="s">
        <v>1</v>
      </c>
      <c r="C2" s="152"/>
      <c r="D2" s="152"/>
      <c r="E2" s="152"/>
      <c r="F2" s="152"/>
      <c r="G2" s="152"/>
      <c r="H2" s="152"/>
      <c r="I2" s="152"/>
    </row>
    <row r="3" spans="1:9" s="6" customFormat="1" ht="15.95" customHeight="1" x14ac:dyDescent="0.25">
      <c r="B3" s="152" t="s">
        <v>2</v>
      </c>
      <c r="C3" s="152"/>
      <c r="D3" s="152"/>
      <c r="E3" s="152"/>
      <c r="F3" s="152"/>
      <c r="G3" s="152"/>
      <c r="H3" s="152"/>
      <c r="I3" s="152"/>
    </row>
    <row r="4" spans="1:9" s="6" customFormat="1" ht="15.95" customHeight="1" x14ac:dyDescent="0.25">
      <c r="B4" s="152" t="s">
        <v>3</v>
      </c>
      <c r="C4" s="152"/>
      <c r="D4" s="152"/>
      <c r="E4" s="152"/>
      <c r="F4" s="152"/>
      <c r="G4" s="152"/>
      <c r="H4" s="152"/>
      <c r="I4" s="152"/>
    </row>
    <row r="5" spans="1:9" s="1" customFormat="1" ht="12.95" customHeight="1" x14ac:dyDescent="0.2">
      <c r="F5" s="8"/>
      <c r="G5" s="153" t="s">
        <v>4</v>
      </c>
      <c r="H5" s="153"/>
      <c r="I5" s="153"/>
    </row>
    <row r="6" spans="1:9" s="1" customFormat="1" ht="12.95" customHeight="1" x14ac:dyDescent="0.2">
      <c r="F6" s="10" t="s">
        <v>5</v>
      </c>
      <c r="G6" s="154" t="s">
        <v>6</v>
      </c>
      <c r="H6" s="154"/>
      <c r="I6" s="154"/>
    </row>
    <row r="7" spans="1:9" s="1" customFormat="1" ht="12.95" customHeight="1" x14ac:dyDescent="0.2">
      <c r="F7" s="11" t="s">
        <v>7</v>
      </c>
      <c r="G7" s="12" t="s">
        <v>8</v>
      </c>
      <c r="H7" s="9" t="s">
        <v>9</v>
      </c>
      <c r="I7" s="13" t="s">
        <v>10</v>
      </c>
    </row>
    <row r="8" spans="1:9" s="1" customFormat="1" ht="12.95" customHeight="1" x14ac:dyDescent="0.2">
      <c r="B8" s="14" t="s">
        <v>11</v>
      </c>
      <c r="C8" s="155"/>
      <c r="D8" s="155"/>
      <c r="E8" s="155"/>
      <c r="F8" s="11" t="s">
        <v>12</v>
      </c>
      <c r="G8" s="156"/>
      <c r="H8" s="156"/>
      <c r="I8" s="156"/>
    </row>
    <row r="9" spans="1:9" s="1" customFormat="1" ht="12.95" customHeight="1" x14ac:dyDescent="0.2">
      <c r="B9" s="14" t="s">
        <v>13</v>
      </c>
      <c r="F9" s="11" t="s">
        <v>14</v>
      </c>
      <c r="G9" s="156"/>
      <c r="H9" s="156"/>
      <c r="I9" s="156"/>
    </row>
    <row r="10" spans="1:9" s="1" customFormat="1" ht="26.1" customHeight="1" x14ac:dyDescent="0.2">
      <c r="B10" s="14" t="s">
        <v>15</v>
      </c>
      <c r="C10" s="155"/>
      <c r="D10" s="155"/>
      <c r="E10" s="155"/>
      <c r="F10" s="11" t="s">
        <v>16</v>
      </c>
      <c r="G10" s="156"/>
      <c r="H10" s="156"/>
      <c r="I10" s="156"/>
    </row>
    <row r="11" spans="1:9" s="1" customFormat="1" ht="26.1" customHeight="1" x14ac:dyDescent="0.2">
      <c r="B11" s="14" t="s">
        <v>17</v>
      </c>
      <c r="C11" s="157" t="s">
        <v>18</v>
      </c>
      <c r="D11" s="157"/>
      <c r="E11" s="157"/>
      <c r="F11" s="15" t="s">
        <v>19</v>
      </c>
      <c r="G11" s="158"/>
      <c r="H11" s="158"/>
      <c r="I11" s="16"/>
    </row>
    <row r="12" spans="1:9" s="1" customFormat="1" ht="12.95" customHeight="1" x14ac:dyDescent="0.2"/>
    <row r="13" spans="1:9" s="1" customFormat="1" ht="12.95" customHeight="1" x14ac:dyDescent="0.2">
      <c r="B13" s="14" t="s">
        <v>20</v>
      </c>
      <c r="C13" s="159" t="s">
        <v>21</v>
      </c>
      <c r="D13" s="159"/>
      <c r="E13" s="159"/>
      <c r="F13" s="159"/>
      <c r="G13" s="159"/>
      <c r="H13" s="159"/>
      <c r="I13" s="159"/>
    </row>
    <row r="14" spans="1:9" s="1" customFormat="1" ht="12.95" customHeight="1" x14ac:dyDescent="0.2"/>
    <row r="15" spans="1:9" s="1" customFormat="1" ht="12.95" customHeight="1" x14ac:dyDescent="0.2">
      <c r="A15" s="8"/>
      <c r="B15" s="153" t="s">
        <v>22</v>
      </c>
      <c r="C15" s="153"/>
      <c r="D15" s="17" t="s">
        <v>23</v>
      </c>
      <c r="E15" s="160" t="s">
        <v>24</v>
      </c>
      <c r="F15" s="160"/>
    </row>
    <row r="16" spans="1:9" s="18" customFormat="1" ht="12.95" customHeight="1" x14ac:dyDescent="0.2">
      <c r="A16" s="19"/>
      <c r="B16" s="161" t="s">
        <v>25</v>
      </c>
      <c r="C16" s="161"/>
      <c r="D16" s="21" t="s">
        <v>26</v>
      </c>
      <c r="E16" s="162" t="s">
        <v>27</v>
      </c>
      <c r="F16" s="162"/>
    </row>
    <row r="17" spans="1:9" s="1" customFormat="1" ht="12.95" customHeight="1" x14ac:dyDescent="0.2">
      <c r="A17" s="14"/>
      <c r="B17" s="163" t="s">
        <v>28</v>
      </c>
      <c r="C17" s="163"/>
      <c r="D17" s="23" t="s">
        <v>29</v>
      </c>
      <c r="E17" s="164">
        <v>0</v>
      </c>
      <c r="F17" s="164"/>
    </row>
    <row r="18" spans="1:9" s="1" customFormat="1" ht="12.95" customHeight="1" x14ac:dyDescent="0.2"/>
    <row r="19" spans="1:9" s="25" customFormat="1" ht="15" customHeight="1" x14ac:dyDescent="0.2">
      <c r="B19" s="165" t="s">
        <v>30</v>
      </c>
      <c r="C19" s="165"/>
      <c r="D19" s="165"/>
      <c r="E19" s="165"/>
      <c r="F19" s="165"/>
      <c r="G19" s="165"/>
      <c r="H19" s="165"/>
      <c r="I19" s="165"/>
    </row>
    <row r="20" spans="1:9" s="1" customFormat="1" ht="12.95" customHeight="1" x14ac:dyDescent="0.2">
      <c r="A20" s="8"/>
      <c r="B20" s="153" t="s">
        <v>31</v>
      </c>
      <c r="C20" s="153"/>
      <c r="D20" s="17" t="s">
        <v>23</v>
      </c>
      <c r="E20" s="160" t="s">
        <v>32</v>
      </c>
      <c r="F20" s="160"/>
      <c r="G20" s="160" t="s">
        <v>33</v>
      </c>
      <c r="H20" s="160"/>
      <c r="I20" s="160"/>
    </row>
    <row r="21" spans="1:9" s="18" customFormat="1" ht="12.95" customHeight="1" x14ac:dyDescent="0.2">
      <c r="A21" s="19"/>
      <c r="B21" s="161" t="s">
        <v>25</v>
      </c>
      <c r="C21" s="161"/>
      <c r="D21" s="21" t="s">
        <v>26</v>
      </c>
      <c r="E21" s="162" t="s">
        <v>27</v>
      </c>
      <c r="F21" s="162"/>
      <c r="G21" s="162" t="s">
        <v>34</v>
      </c>
      <c r="H21" s="162"/>
      <c r="I21" s="162"/>
    </row>
    <row r="22" spans="1:9" s="26" customFormat="1" ht="12.95" customHeight="1" x14ac:dyDescent="0.2">
      <c r="A22" s="27"/>
      <c r="B22" s="166" t="s">
        <v>35</v>
      </c>
      <c r="C22" s="166"/>
      <c r="D22" s="29" t="s">
        <v>36</v>
      </c>
      <c r="E22" s="167">
        <f>IF(E23="-",0,E23) + IF(E28="-",0,E28) + IF(E29="-",0,E29) + IF(E31="-",0,E31) + IF(E33="-",0,E33)</f>
        <v>0</v>
      </c>
      <c r="F22" s="167"/>
      <c r="G22" s="168">
        <f>IF(G23="-",0,G23) + IF(G28="-",0,G28) + IF(G29="-",0,G29) + IF(G31="-",0,G31) + IF(G33="-",0,G33)</f>
        <v>0</v>
      </c>
      <c r="H22" s="168"/>
      <c r="I22" s="168"/>
    </row>
    <row r="23" spans="1:9" s="1" customFormat="1" ht="26.1" customHeight="1" x14ac:dyDescent="0.2">
      <c r="A23" s="32"/>
      <c r="B23" s="169" t="s">
        <v>37</v>
      </c>
      <c r="C23" s="169"/>
      <c r="D23" s="34" t="s">
        <v>38</v>
      </c>
      <c r="E23" s="170">
        <v>0</v>
      </c>
      <c r="F23" s="170"/>
      <c r="G23" s="171">
        <v>0</v>
      </c>
      <c r="H23" s="171"/>
      <c r="I23" s="171"/>
    </row>
    <row r="24" spans="1:9" s="1" customFormat="1" ht="38.1" customHeight="1" x14ac:dyDescent="0.2">
      <c r="A24" s="37"/>
      <c r="B24" s="172" t="s">
        <v>39</v>
      </c>
      <c r="C24" s="172"/>
      <c r="D24" s="34" t="s">
        <v>40</v>
      </c>
      <c r="E24" s="173">
        <f>IF(E25="-",0,E25) + IF(E26="-",0,E26) + IF(E27="-",0,E27)</f>
        <v>0</v>
      </c>
      <c r="F24" s="173"/>
      <c r="G24" s="174">
        <f>IF(G25="-",0,G25) + IF(G26="-",0,G26) + IF(G27="-",0,G27)</f>
        <v>0</v>
      </c>
      <c r="H24" s="174"/>
      <c r="I24" s="174"/>
    </row>
    <row r="25" spans="1:9" s="1" customFormat="1" ht="26.1" customHeight="1" x14ac:dyDescent="0.2">
      <c r="A25" s="37"/>
      <c r="B25" s="175" t="s">
        <v>41</v>
      </c>
      <c r="C25" s="175"/>
      <c r="D25" s="34" t="s">
        <v>42</v>
      </c>
      <c r="E25" s="170">
        <v>0</v>
      </c>
      <c r="F25" s="170"/>
      <c r="G25" s="171">
        <v>0</v>
      </c>
      <c r="H25" s="171"/>
      <c r="I25" s="171"/>
    </row>
    <row r="26" spans="1:9" s="1" customFormat="1" ht="12.95" customHeight="1" x14ac:dyDescent="0.2">
      <c r="A26" s="37"/>
      <c r="B26" s="175" t="s">
        <v>43</v>
      </c>
      <c r="C26" s="175"/>
      <c r="D26" s="34" t="s">
        <v>44</v>
      </c>
      <c r="E26" s="170">
        <v>0</v>
      </c>
      <c r="F26" s="170"/>
      <c r="G26" s="171">
        <v>0</v>
      </c>
      <c r="H26" s="171"/>
      <c r="I26" s="171"/>
    </row>
    <row r="27" spans="1:9" s="1" customFormat="1" ht="26.1" customHeight="1" x14ac:dyDescent="0.2">
      <c r="A27" s="37"/>
      <c r="B27" s="175" t="s">
        <v>45</v>
      </c>
      <c r="C27" s="175"/>
      <c r="D27" s="34" t="s">
        <v>46</v>
      </c>
      <c r="E27" s="170">
        <v>0</v>
      </c>
      <c r="F27" s="170"/>
      <c r="G27" s="171">
        <v>0</v>
      </c>
      <c r="H27" s="171"/>
      <c r="I27" s="171"/>
    </row>
    <row r="28" spans="1:9" s="1" customFormat="1" ht="12.95" customHeight="1" x14ac:dyDescent="0.2">
      <c r="A28" s="32"/>
      <c r="B28" s="169" t="s">
        <v>47</v>
      </c>
      <c r="C28" s="169"/>
      <c r="D28" s="34" t="s">
        <v>48</v>
      </c>
      <c r="E28" s="170">
        <v>0</v>
      </c>
      <c r="F28" s="170"/>
      <c r="G28" s="171">
        <v>0</v>
      </c>
      <c r="H28" s="171"/>
      <c r="I28" s="171"/>
    </row>
    <row r="29" spans="1:9" s="1" customFormat="1" ht="12.95" customHeight="1" x14ac:dyDescent="0.2">
      <c r="A29" s="32"/>
      <c r="B29" s="169" t="s">
        <v>49</v>
      </c>
      <c r="C29" s="169"/>
      <c r="D29" s="34" t="s">
        <v>50</v>
      </c>
      <c r="E29" s="170">
        <v>0</v>
      </c>
      <c r="F29" s="170"/>
      <c r="G29" s="171">
        <v>0</v>
      </c>
      <c r="H29" s="171"/>
      <c r="I29" s="171"/>
    </row>
    <row r="30" spans="1:9" s="1" customFormat="1" ht="38.1" customHeight="1" x14ac:dyDescent="0.2">
      <c r="A30" s="37"/>
      <c r="B30" s="172" t="s">
        <v>51</v>
      </c>
      <c r="C30" s="172"/>
      <c r="D30" s="34" t="s">
        <v>52</v>
      </c>
      <c r="E30" s="170">
        <v>0</v>
      </c>
      <c r="F30" s="170"/>
      <c r="G30" s="171">
        <v>0</v>
      </c>
      <c r="H30" s="171"/>
      <c r="I30" s="171"/>
    </row>
    <row r="31" spans="1:9" s="1" customFormat="1" ht="12.95" customHeight="1" x14ac:dyDescent="0.2">
      <c r="A31" s="32"/>
      <c r="B31" s="169" t="s">
        <v>53</v>
      </c>
      <c r="C31" s="169"/>
      <c r="D31" s="34" t="s">
        <v>54</v>
      </c>
      <c r="E31" s="170">
        <v>0</v>
      </c>
      <c r="F31" s="170"/>
      <c r="G31" s="171">
        <v>0</v>
      </c>
      <c r="H31" s="171"/>
      <c r="I31" s="171"/>
    </row>
    <row r="32" spans="1:9" s="1" customFormat="1" ht="38.1" customHeight="1" x14ac:dyDescent="0.2">
      <c r="A32" s="37"/>
      <c r="B32" s="172" t="s">
        <v>55</v>
      </c>
      <c r="C32" s="172"/>
      <c r="D32" s="34" t="s">
        <v>56</v>
      </c>
      <c r="E32" s="170">
        <v>0</v>
      </c>
      <c r="F32" s="170"/>
      <c r="G32" s="171">
        <v>0</v>
      </c>
      <c r="H32" s="171"/>
      <c r="I32" s="171"/>
    </row>
    <row r="33" spans="1:9" s="1" customFormat="1" ht="12.95" customHeight="1" x14ac:dyDescent="0.2">
      <c r="A33" s="32"/>
      <c r="B33" s="169" t="s">
        <v>57</v>
      </c>
      <c r="C33" s="169"/>
      <c r="D33" s="34" t="s">
        <v>58</v>
      </c>
      <c r="E33" s="170">
        <v>0</v>
      </c>
      <c r="F33" s="170"/>
      <c r="G33" s="171">
        <v>0</v>
      </c>
      <c r="H33" s="171"/>
      <c r="I33" s="171"/>
    </row>
    <row r="34" spans="1:9" s="26" customFormat="1" ht="51" customHeight="1" x14ac:dyDescent="0.2">
      <c r="A34" s="27"/>
      <c r="B34" s="176" t="s">
        <v>59</v>
      </c>
      <c r="C34" s="176"/>
      <c r="D34" s="34" t="s">
        <v>60</v>
      </c>
      <c r="E34" s="177">
        <f>IF((IF((E23 * 1000)="-",0,(E23 * 1000))+IF((E28 * 1000)="-",0,(E28 * 1000))+IF((E29 * 1000)="-",0,(E29 * 1000)))=0,0,(IF((E24 * 1000)="-",0,(E24 * 1000)))/(IF((E23 * 1000)="-",0,(E23 * 1000))+IF((E28 * 1000)="-",0,(E28 * 1000))+IF((E29 * 1000)="-",0,(E29 * 1000))))*100</f>
        <v>0</v>
      </c>
      <c r="F34" s="177"/>
      <c r="G34" s="178">
        <f>IF((IF((G23 * 1000)="-",0,(G23 * 1000))+IF((G28 * 1000)="-",0,(G28 * 1000))+IF((G29 * 1000)="-",0,(G29 * 1000)))=0,0,(IF((G24 * 1000)="-",0,(G24 * 1000)))/(IF((G23 * 1000)="-",0,(G23 * 1000))+IF((G28 * 1000)="-",0,(G28 * 1000))+IF((G29 * 1000)="-",0,(G29 * 1000))))*100</f>
        <v>0</v>
      </c>
      <c r="H34" s="178"/>
      <c r="I34" s="178"/>
    </row>
    <row r="35" spans="1:9" s="26" customFormat="1" ht="12.95" customHeight="1" x14ac:dyDescent="0.2">
      <c r="A35" s="27"/>
      <c r="B35" s="166" t="s">
        <v>61</v>
      </c>
      <c r="C35" s="166"/>
      <c r="D35" s="41" t="s">
        <v>62</v>
      </c>
      <c r="E35" s="173">
        <f>IF(E36="-",0,E36) + IF(E42="-",0,E42) + IF(E54="-",0,E54) + IF(E55="-",0,E55) + IF(E56="-",0,E56) + IF(E58="-",0,E58)</f>
        <v>0</v>
      </c>
      <c r="F35" s="173"/>
      <c r="G35" s="174">
        <f>IF(G36="-",0,G36) + IF(G42="-",0,G42) + IF(G54="-",0,G54) + IF(G55="-",0,G55) + IF(G56="-",0,G56) + IF(G58="-",0,G58)</f>
        <v>0</v>
      </c>
      <c r="H35" s="174"/>
      <c r="I35" s="174"/>
    </row>
    <row r="36" spans="1:9" s="1" customFormat="1" ht="38.1" customHeight="1" x14ac:dyDescent="0.2">
      <c r="A36" s="32"/>
      <c r="B36" s="169" t="s">
        <v>63</v>
      </c>
      <c r="C36" s="169"/>
      <c r="D36" s="34" t="s">
        <v>64</v>
      </c>
      <c r="E36" s="173">
        <f>IF(E37="-",0,E37) + IF(E38="-",0,E38) + IF(E40="-",0,E40) + IF(E41="-",0,E41)</f>
        <v>0</v>
      </c>
      <c r="F36" s="173"/>
      <c r="G36" s="174">
        <f>IF(G37="-",0,G37) + IF(G38="-",0,G38) + IF(G40="-",0,G40) + IF(G41="-",0,G41)</f>
        <v>0</v>
      </c>
      <c r="H36" s="174"/>
      <c r="I36" s="174"/>
    </row>
    <row r="37" spans="1:9" s="1" customFormat="1" ht="26.1" customHeight="1" x14ac:dyDescent="0.2">
      <c r="A37" s="37"/>
      <c r="B37" s="172" t="s">
        <v>65</v>
      </c>
      <c r="C37" s="172"/>
      <c r="D37" s="34" t="s">
        <v>66</v>
      </c>
      <c r="E37" s="170">
        <v>0</v>
      </c>
      <c r="F37" s="170"/>
      <c r="G37" s="171">
        <v>0</v>
      </c>
      <c r="H37" s="171"/>
      <c r="I37" s="171"/>
    </row>
    <row r="38" spans="1:9" s="1" customFormat="1" ht="12.95" customHeight="1" x14ac:dyDescent="0.2">
      <c r="A38" s="37"/>
      <c r="B38" s="172" t="s">
        <v>67</v>
      </c>
      <c r="C38" s="172"/>
      <c r="D38" s="34" t="s">
        <v>68</v>
      </c>
      <c r="E38" s="170">
        <v>0</v>
      </c>
      <c r="F38" s="170"/>
      <c r="G38" s="171">
        <v>0</v>
      </c>
      <c r="H38" s="171"/>
      <c r="I38" s="171"/>
    </row>
    <row r="39" spans="1:9" s="1" customFormat="1" ht="12.95" customHeight="1" x14ac:dyDescent="0.2">
      <c r="A39" s="37"/>
      <c r="B39" s="175" t="s">
        <v>69</v>
      </c>
      <c r="C39" s="175"/>
      <c r="D39" s="34" t="s">
        <v>70</v>
      </c>
      <c r="E39" s="170">
        <v>0</v>
      </c>
      <c r="F39" s="170"/>
      <c r="G39" s="171">
        <v>0</v>
      </c>
      <c r="H39" s="171"/>
      <c r="I39" s="171"/>
    </row>
    <row r="40" spans="1:9" s="1" customFormat="1" ht="12.95" customHeight="1" x14ac:dyDescent="0.2">
      <c r="A40" s="37"/>
      <c r="B40" s="172" t="s">
        <v>71</v>
      </c>
      <c r="C40" s="172"/>
      <c r="D40" s="34" t="s">
        <v>72</v>
      </c>
      <c r="E40" s="170">
        <v>0</v>
      </c>
      <c r="F40" s="170"/>
      <c r="G40" s="171">
        <v>0</v>
      </c>
      <c r="H40" s="171"/>
      <c r="I40" s="171"/>
    </row>
    <row r="41" spans="1:9" s="1" customFormat="1" ht="12.95" customHeight="1" x14ac:dyDescent="0.2">
      <c r="A41" s="37"/>
      <c r="B41" s="172" t="s">
        <v>73</v>
      </c>
      <c r="C41" s="172"/>
      <c r="D41" s="34" t="s">
        <v>74</v>
      </c>
      <c r="E41" s="170">
        <v>0</v>
      </c>
      <c r="F41" s="170"/>
      <c r="G41" s="171">
        <v>0</v>
      </c>
      <c r="H41" s="171"/>
      <c r="I41" s="171"/>
    </row>
    <row r="42" spans="1:9" s="1" customFormat="1" ht="26.1" customHeight="1" x14ac:dyDescent="0.2">
      <c r="A42" s="32"/>
      <c r="B42" s="169" t="s">
        <v>75</v>
      </c>
      <c r="C42" s="169"/>
      <c r="D42" s="34" t="s">
        <v>76</v>
      </c>
      <c r="E42" s="173">
        <f>IF(E43="-",0,E43) + IF(E45="-",0,E45) + IF(E46="-",0,E46) + IF(E47="-",0,E47) + IF(E48="-",0,E48) + IF(E49="-",0,E49) + IF(E50="-",0,E50) + IF(E53="-",0,E53)</f>
        <v>0</v>
      </c>
      <c r="F42" s="173"/>
      <c r="G42" s="174">
        <f>IF(G43="-",0,G43) + IF(G45="-",0,G45) + IF(G46="-",0,G46) + IF(G47="-",0,G47) + IF(G48="-",0,G48) + IF(G49="-",0,G49) + IF(G50="-",0,G50) + IF(G53="-",0,G53)</f>
        <v>0</v>
      </c>
      <c r="H42" s="174"/>
      <c r="I42" s="174"/>
    </row>
    <row r="43" spans="1:9" s="1" customFormat="1" ht="26.1" customHeight="1" x14ac:dyDescent="0.2">
      <c r="A43" s="37"/>
      <c r="B43" s="172" t="s">
        <v>77</v>
      </c>
      <c r="C43" s="172"/>
      <c r="D43" s="34" t="s">
        <v>78</v>
      </c>
      <c r="E43" s="170">
        <v>0</v>
      </c>
      <c r="F43" s="170"/>
      <c r="G43" s="171">
        <v>0</v>
      </c>
      <c r="H43" s="171"/>
      <c r="I43" s="171"/>
    </row>
    <row r="44" spans="1:9" s="1" customFormat="1" ht="12.95" customHeight="1" x14ac:dyDescent="0.2">
      <c r="A44" s="42"/>
      <c r="B44" s="175" t="s">
        <v>79</v>
      </c>
      <c r="C44" s="175"/>
      <c r="D44" s="34" t="s">
        <v>80</v>
      </c>
      <c r="E44" s="170">
        <v>0</v>
      </c>
      <c r="F44" s="170"/>
      <c r="G44" s="171">
        <v>0</v>
      </c>
      <c r="H44" s="171"/>
      <c r="I44" s="171"/>
    </row>
    <row r="45" spans="1:9" s="1" customFormat="1" ht="12.95" customHeight="1" x14ac:dyDescent="0.2">
      <c r="A45" s="37"/>
      <c r="B45" s="172" t="s">
        <v>81</v>
      </c>
      <c r="C45" s="172"/>
      <c r="D45" s="34" t="s">
        <v>82</v>
      </c>
      <c r="E45" s="170">
        <v>0</v>
      </c>
      <c r="F45" s="170"/>
      <c r="G45" s="171">
        <v>0</v>
      </c>
      <c r="H45" s="171"/>
      <c r="I45" s="171"/>
    </row>
    <row r="46" spans="1:9" s="1" customFormat="1" ht="12.95" customHeight="1" x14ac:dyDescent="0.2">
      <c r="A46" s="37"/>
      <c r="B46" s="172" t="s">
        <v>83</v>
      </c>
      <c r="C46" s="172"/>
      <c r="D46" s="34" t="s">
        <v>84</v>
      </c>
      <c r="E46" s="170">
        <v>0</v>
      </c>
      <c r="F46" s="170"/>
      <c r="G46" s="171">
        <v>0</v>
      </c>
      <c r="H46" s="171"/>
      <c r="I46" s="171"/>
    </row>
    <row r="47" spans="1:9" s="1" customFormat="1" ht="12.95" customHeight="1" x14ac:dyDescent="0.2">
      <c r="A47" s="37"/>
      <c r="B47" s="172" t="s">
        <v>85</v>
      </c>
      <c r="C47" s="172"/>
      <c r="D47" s="34" t="s">
        <v>86</v>
      </c>
      <c r="E47" s="170">
        <v>0</v>
      </c>
      <c r="F47" s="170"/>
      <c r="G47" s="171">
        <v>0</v>
      </c>
      <c r="H47" s="171"/>
      <c r="I47" s="171"/>
    </row>
    <row r="48" spans="1:9" s="1" customFormat="1" ht="12.95" customHeight="1" x14ac:dyDescent="0.2">
      <c r="A48" s="37"/>
      <c r="B48" s="172" t="s">
        <v>87</v>
      </c>
      <c r="C48" s="172"/>
      <c r="D48" s="34" t="s">
        <v>88</v>
      </c>
      <c r="E48" s="170">
        <v>0</v>
      </c>
      <c r="F48" s="170"/>
      <c r="G48" s="171">
        <v>0</v>
      </c>
      <c r="H48" s="171"/>
      <c r="I48" s="171"/>
    </row>
    <row r="49" spans="1:9" s="1" customFormat="1" ht="12.95" customHeight="1" x14ac:dyDescent="0.2">
      <c r="A49" s="37"/>
      <c r="B49" s="172" t="s">
        <v>89</v>
      </c>
      <c r="C49" s="172"/>
      <c r="D49" s="34" t="s">
        <v>90</v>
      </c>
      <c r="E49" s="170">
        <v>0</v>
      </c>
      <c r="F49" s="170"/>
      <c r="G49" s="171">
        <v>0</v>
      </c>
      <c r="H49" s="171"/>
      <c r="I49" s="171"/>
    </row>
    <row r="50" spans="1:9" s="1" customFormat="1" ht="12.95" customHeight="1" x14ac:dyDescent="0.2">
      <c r="A50" s="37"/>
      <c r="B50" s="172" t="s">
        <v>91</v>
      </c>
      <c r="C50" s="172"/>
      <c r="D50" s="34" t="s">
        <v>92</v>
      </c>
      <c r="E50" s="170">
        <v>0</v>
      </c>
      <c r="F50" s="170"/>
      <c r="G50" s="171">
        <v>0</v>
      </c>
      <c r="H50" s="171"/>
      <c r="I50" s="171"/>
    </row>
    <row r="51" spans="1:9" s="1" customFormat="1" ht="12.95" customHeight="1" x14ac:dyDescent="0.2">
      <c r="A51" s="37"/>
      <c r="B51" s="175" t="s">
        <v>93</v>
      </c>
      <c r="C51" s="175"/>
      <c r="D51" s="34" t="s">
        <v>94</v>
      </c>
      <c r="E51" s="170">
        <v>0</v>
      </c>
      <c r="F51" s="170"/>
      <c r="G51" s="171">
        <v>0</v>
      </c>
      <c r="H51" s="171"/>
      <c r="I51" s="171"/>
    </row>
    <row r="52" spans="1:9" s="1" customFormat="1" ht="12.95" customHeight="1" x14ac:dyDescent="0.2">
      <c r="A52" s="37"/>
      <c r="B52" s="175" t="s">
        <v>95</v>
      </c>
      <c r="C52" s="175"/>
      <c r="D52" s="34" t="s">
        <v>96</v>
      </c>
      <c r="E52" s="170">
        <v>0</v>
      </c>
      <c r="F52" s="170"/>
      <c r="G52" s="171">
        <v>0</v>
      </c>
      <c r="H52" s="171"/>
      <c r="I52" s="171"/>
    </row>
    <row r="53" spans="1:9" s="1" customFormat="1" ht="12.95" customHeight="1" x14ac:dyDescent="0.2">
      <c r="A53" s="37"/>
      <c r="B53" s="172" t="s">
        <v>97</v>
      </c>
      <c r="C53" s="172"/>
      <c r="D53" s="34" t="s">
        <v>98</v>
      </c>
      <c r="E53" s="170">
        <v>0</v>
      </c>
      <c r="F53" s="170"/>
      <c r="G53" s="171">
        <v>0</v>
      </c>
      <c r="H53" s="171"/>
      <c r="I53" s="171"/>
    </row>
    <row r="54" spans="1:9" s="1" customFormat="1" ht="12.95" customHeight="1" x14ac:dyDescent="0.2">
      <c r="A54" s="32"/>
      <c r="B54" s="169" t="s">
        <v>99</v>
      </c>
      <c r="C54" s="169"/>
      <c r="D54" s="34" t="s">
        <v>100</v>
      </c>
      <c r="E54" s="170">
        <v>0</v>
      </c>
      <c r="F54" s="170"/>
      <c r="G54" s="171">
        <v>0</v>
      </c>
      <c r="H54" s="171"/>
      <c r="I54" s="171"/>
    </row>
    <row r="55" spans="1:9" s="1" customFormat="1" ht="12.95" customHeight="1" x14ac:dyDescent="0.2">
      <c r="A55" s="32"/>
      <c r="B55" s="169" t="s">
        <v>101</v>
      </c>
      <c r="C55" s="169"/>
      <c r="D55" s="34" t="s">
        <v>102</v>
      </c>
      <c r="E55" s="170">
        <v>0</v>
      </c>
      <c r="F55" s="170"/>
      <c r="G55" s="171">
        <v>0</v>
      </c>
      <c r="H55" s="171"/>
      <c r="I55" s="171"/>
    </row>
    <row r="56" spans="1:9" s="1" customFormat="1" ht="12.95" customHeight="1" x14ac:dyDescent="0.2">
      <c r="A56" s="32"/>
      <c r="B56" s="169" t="s">
        <v>103</v>
      </c>
      <c r="C56" s="169"/>
      <c r="D56" s="34" t="s">
        <v>104</v>
      </c>
      <c r="E56" s="170">
        <v>0</v>
      </c>
      <c r="F56" s="170"/>
      <c r="G56" s="171">
        <v>0</v>
      </c>
      <c r="H56" s="171"/>
      <c r="I56" s="171"/>
    </row>
    <row r="57" spans="1:9" s="1" customFormat="1" ht="26.1" customHeight="1" x14ac:dyDescent="0.2">
      <c r="A57" s="37"/>
      <c r="B57" s="172" t="s">
        <v>105</v>
      </c>
      <c r="C57" s="172"/>
      <c r="D57" s="34" t="s">
        <v>106</v>
      </c>
      <c r="E57" s="170">
        <v>0</v>
      </c>
      <c r="F57" s="170"/>
      <c r="G57" s="171">
        <v>0</v>
      </c>
      <c r="H57" s="171"/>
      <c r="I57" s="171"/>
    </row>
    <row r="58" spans="1:9" s="1" customFormat="1" ht="12.95" customHeight="1" x14ac:dyDescent="0.2">
      <c r="A58" s="32"/>
      <c r="B58" s="169" t="s">
        <v>107</v>
      </c>
      <c r="C58" s="169"/>
      <c r="D58" s="34" t="s">
        <v>108</v>
      </c>
      <c r="E58" s="170">
        <v>0</v>
      </c>
      <c r="F58" s="170"/>
      <c r="G58" s="171">
        <v>0</v>
      </c>
      <c r="H58" s="171"/>
      <c r="I58" s="171"/>
    </row>
    <row r="59" spans="1:9" s="1" customFormat="1" ht="26.1" customHeight="1" x14ac:dyDescent="0.2">
      <c r="A59" s="37"/>
      <c r="B59" s="172" t="s">
        <v>109</v>
      </c>
      <c r="C59" s="172"/>
      <c r="D59" s="34" t="s">
        <v>110</v>
      </c>
      <c r="E59" s="170">
        <v>0</v>
      </c>
      <c r="F59" s="170"/>
      <c r="G59" s="171">
        <v>0</v>
      </c>
      <c r="H59" s="171"/>
      <c r="I59" s="171"/>
    </row>
    <row r="60" spans="1:9" s="1" customFormat="1" ht="12.95" customHeight="1" x14ac:dyDescent="0.2">
      <c r="A60" s="37"/>
      <c r="B60" s="172" t="s">
        <v>111</v>
      </c>
      <c r="C60" s="172"/>
      <c r="D60" s="34" t="s">
        <v>112</v>
      </c>
      <c r="E60" s="170">
        <v>0</v>
      </c>
      <c r="F60" s="170"/>
      <c r="G60" s="171">
        <v>0</v>
      </c>
      <c r="H60" s="171"/>
      <c r="I60" s="171"/>
    </row>
    <row r="61" spans="1:9" s="1" customFormat="1" ht="26.1" customHeight="1" x14ac:dyDescent="0.2">
      <c r="A61" s="43"/>
      <c r="B61" s="176" t="s">
        <v>113</v>
      </c>
      <c r="C61" s="176"/>
      <c r="D61" s="34" t="s">
        <v>114</v>
      </c>
      <c r="E61" s="179">
        <v>0</v>
      </c>
      <c r="F61" s="179"/>
      <c r="G61" s="180">
        <v>0</v>
      </c>
      <c r="H61" s="180"/>
      <c r="I61" s="180"/>
    </row>
    <row r="62" spans="1:9" s="1" customFormat="1" ht="12.95" customHeight="1" x14ac:dyDescent="0.2">
      <c r="A62" s="43"/>
      <c r="B62" s="163" t="s">
        <v>115</v>
      </c>
      <c r="C62" s="163"/>
      <c r="D62" s="34" t="s">
        <v>116</v>
      </c>
      <c r="E62" s="181" t="s">
        <v>117</v>
      </c>
      <c r="F62" s="181"/>
      <c r="G62" s="182" t="s">
        <v>117</v>
      </c>
      <c r="H62" s="182"/>
      <c r="I62" s="182"/>
    </row>
    <row r="63" spans="1:9" s="1" customFormat="1" ht="12.95" customHeight="1" x14ac:dyDescent="0.2">
      <c r="A63" s="43"/>
      <c r="B63" s="169" t="s">
        <v>118</v>
      </c>
      <c r="C63" s="169"/>
      <c r="D63" s="34" t="s">
        <v>119</v>
      </c>
      <c r="E63" s="181" t="s">
        <v>117</v>
      </c>
      <c r="F63" s="181"/>
      <c r="G63" s="182" t="s">
        <v>117</v>
      </c>
      <c r="H63" s="182"/>
      <c r="I63" s="182"/>
    </row>
    <row r="64" spans="1:9" s="1" customFormat="1" ht="12.95" customHeight="1" x14ac:dyDescent="0.2">
      <c r="A64" s="43"/>
      <c r="B64" s="169" t="s">
        <v>120</v>
      </c>
      <c r="C64" s="169"/>
      <c r="D64" s="34" t="s">
        <v>121</v>
      </c>
      <c r="E64" s="181" t="s">
        <v>117</v>
      </c>
      <c r="F64" s="181"/>
      <c r="G64" s="182" t="s">
        <v>117</v>
      </c>
      <c r="H64" s="182"/>
      <c r="I64" s="182"/>
    </row>
    <row r="65" spans="1:9" s="1" customFormat="1" ht="12.95" customHeight="1" x14ac:dyDescent="0.2">
      <c r="A65" s="43"/>
      <c r="B65" s="169" t="s">
        <v>122</v>
      </c>
      <c r="C65" s="169"/>
      <c r="D65" s="34" t="s">
        <v>123</v>
      </c>
      <c r="E65" s="181" t="s">
        <v>117</v>
      </c>
      <c r="F65" s="181"/>
      <c r="G65" s="182" t="s">
        <v>117</v>
      </c>
      <c r="H65" s="182"/>
      <c r="I65" s="182"/>
    </row>
    <row r="66" spans="1:9" s="1" customFormat="1" ht="12.95" customHeight="1" x14ac:dyDescent="0.2">
      <c r="A66" s="43"/>
      <c r="B66" s="163" t="s">
        <v>124</v>
      </c>
      <c r="C66" s="163"/>
      <c r="D66" s="46" t="s">
        <v>125</v>
      </c>
      <c r="E66" s="183">
        <v>0</v>
      </c>
      <c r="F66" s="183"/>
      <c r="G66" s="184">
        <v>0</v>
      </c>
      <c r="H66" s="184"/>
      <c r="I66" s="184"/>
    </row>
    <row r="67" spans="1:9" s="1" customFormat="1" ht="36.950000000000003" customHeight="1" x14ac:dyDescent="0.2">
      <c r="B67" s="185" t="s">
        <v>126</v>
      </c>
      <c r="C67" s="185"/>
      <c r="D67" s="185"/>
      <c r="E67" s="185"/>
      <c r="F67" s="185"/>
      <c r="G67" s="185"/>
      <c r="H67" s="185"/>
      <c r="I67" s="185"/>
    </row>
  </sheetData>
  <mergeCells count="162">
    <mergeCell ref="B65:C65"/>
    <mergeCell ref="E65:F65"/>
    <mergeCell ref="G65:I65"/>
    <mergeCell ref="B66:C66"/>
    <mergeCell ref="E66:F66"/>
    <mergeCell ref="G66:I66"/>
    <mergeCell ref="B67:I67"/>
    <mergeCell ref="B62:C62"/>
    <mergeCell ref="E62:F62"/>
    <mergeCell ref="G62:I62"/>
    <mergeCell ref="B63:C63"/>
    <mergeCell ref="E63:F63"/>
    <mergeCell ref="G63:I63"/>
    <mergeCell ref="B64:C64"/>
    <mergeCell ref="E64:F64"/>
    <mergeCell ref="G64:I64"/>
    <mergeCell ref="B59:C59"/>
    <mergeCell ref="E59:F59"/>
    <mergeCell ref="G59:I59"/>
    <mergeCell ref="B60:C60"/>
    <mergeCell ref="E60:F60"/>
    <mergeCell ref="G60:I60"/>
    <mergeCell ref="B61:C61"/>
    <mergeCell ref="E61:F61"/>
    <mergeCell ref="G61:I61"/>
    <mergeCell ref="B56:C56"/>
    <mergeCell ref="E56:F56"/>
    <mergeCell ref="G56:I56"/>
    <mergeCell ref="B57:C57"/>
    <mergeCell ref="E57:F57"/>
    <mergeCell ref="G57:I57"/>
    <mergeCell ref="B58:C58"/>
    <mergeCell ref="E58:F58"/>
    <mergeCell ref="G58:I58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</mergeCells>
  <pageMargins left="0.39370078740157483" right="0.39370078740157483" top="0.39370078740157483" bottom="0.39370078740157483" header="0" footer="0"/>
  <pageSetup scale="65" pageOrder="overThenDown" orientation="portrait" r:id="rId1"/>
  <rowBreaks count="1" manualBreakCount="1"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25"/>
  <sheetViews>
    <sheetView workbookViewId="0"/>
  </sheetViews>
  <sheetFormatPr defaultColWidth="10.5" defaultRowHeight="11.45" customHeight="1" x14ac:dyDescent="0.2"/>
  <cols>
    <col min="1" max="1" width="0.6640625" style="48" customWidth="1"/>
    <col min="2" max="2" width="49" style="48" customWidth="1"/>
    <col min="3" max="3" width="10.5" style="48" customWidth="1"/>
    <col min="4" max="6" width="28" style="48" customWidth="1"/>
  </cols>
  <sheetData>
    <row r="1" spans="1:6" s="49" customFormat="1" ht="11.1" customHeight="1" x14ac:dyDescent="0.2">
      <c r="F1" s="50" t="s">
        <v>127</v>
      </c>
    </row>
    <row r="2" spans="1:6" s="1" customFormat="1" ht="15" customHeight="1" x14ac:dyDescent="0.2">
      <c r="B2" s="165" t="s">
        <v>128</v>
      </c>
      <c r="C2" s="165"/>
      <c r="D2" s="165"/>
      <c r="E2" s="165"/>
    </row>
    <row r="3" spans="1:6" s="1" customFormat="1" ht="26.1" customHeight="1" x14ac:dyDescent="0.2">
      <c r="A3" s="4"/>
      <c r="B3" s="51" t="s">
        <v>31</v>
      </c>
      <c r="C3" s="51" t="s">
        <v>23</v>
      </c>
      <c r="D3" s="52" t="s">
        <v>129</v>
      </c>
      <c r="E3" s="52" t="s">
        <v>130</v>
      </c>
    </row>
    <row r="4" spans="1:6" s="18" customFormat="1" ht="11.1" customHeight="1" x14ac:dyDescent="0.2">
      <c r="A4" s="19"/>
      <c r="B4" s="20" t="s">
        <v>25</v>
      </c>
      <c r="C4" s="21" t="s">
        <v>26</v>
      </c>
      <c r="D4" s="21" t="s">
        <v>27</v>
      </c>
      <c r="E4" s="21" t="s">
        <v>34</v>
      </c>
    </row>
    <row r="5" spans="1:6" s="26" customFormat="1" ht="33.950000000000003" customHeight="1" x14ac:dyDescent="0.2">
      <c r="A5" s="27"/>
      <c r="B5" s="28" t="s">
        <v>131</v>
      </c>
      <c r="C5" s="29" t="s">
        <v>132</v>
      </c>
      <c r="D5" s="53">
        <v>0</v>
      </c>
      <c r="E5" s="54">
        <v>0</v>
      </c>
    </row>
    <row r="6" spans="1:6" s="1" customFormat="1" ht="45.95" customHeight="1" x14ac:dyDescent="0.2">
      <c r="A6" s="32"/>
      <c r="B6" s="33" t="s">
        <v>133</v>
      </c>
      <c r="C6" s="34" t="s">
        <v>134</v>
      </c>
      <c r="D6" s="35">
        <v>0</v>
      </c>
      <c r="E6" s="36">
        <v>0</v>
      </c>
    </row>
    <row r="7" spans="1:6" s="1" customFormat="1" ht="33.950000000000003" customHeight="1" x14ac:dyDescent="0.2">
      <c r="A7" s="32"/>
      <c r="B7" s="33" t="s">
        <v>135</v>
      </c>
      <c r="C7" s="34" t="s">
        <v>136</v>
      </c>
      <c r="D7" s="35">
        <v>0</v>
      </c>
      <c r="E7" s="36">
        <v>0</v>
      </c>
    </row>
    <row r="8" spans="1:6" s="26" customFormat="1" ht="33.950000000000003" customHeight="1" x14ac:dyDescent="0.2">
      <c r="A8" s="27"/>
      <c r="B8" s="28" t="s">
        <v>137</v>
      </c>
      <c r="C8" s="41" t="s">
        <v>138</v>
      </c>
      <c r="D8" s="55">
        <v>0</v>
      </c>
      <c r="E8" s="56">
        <v>0</v>
      </c>
    </row>
    <row r="9" spans="1:6" s="26" customFormat="1" ht="33.950000000000003" customHeight="1" x14ac:dyDescent="0.2">
      <c r="A9" s="27"/>
      <c r="B9" s="28" t="s">
        <v>139</v>
      </c>
      <c r="C9" s="57" t="s">
        <v>140</v>
      </c>
      <c r="D9" s="58">
        <v>0</v>
      </c>
      <c r="E9" s="59">
        <v>0</v>
      </c>
    </row>
    <row r="10" spans="1:6" s="49" customFormat="1" ht="11.1" customHeight="1" x14ac:dyDescent="0.2"/>
    <row r="11" spans="1:6" s="1" customFormat="1" ht="15" customHeight="1" x14ac:dyDescent="0.2">
      <c r="B11" s="165" t="s">
        <v>141</v>
      </c>
      <c r="C11" s="165"/>
      <c r="D11" s="165"/>
      <c r="E11" s="165"/>
    </row>
    <row r="12" spans="1:6" s="1" customFormat="1" ht="26.1" customHeight="1" x14ac:dyDescent="0.2">
      <c r="A12" s="4"/>
      <c r="B12" s="51" t="s">
        <v>31</v>
      </c>
      <c r="C12" s="51" t="s">
        <v>23</v>
      </c>
      <c r="D12" s="52" t="s">
        <v>142</v>
      </c>
      <c r="E12" s="52" t="s">
        <v>143</v>
      </c>
    </row>
    <row r="13" spans="1:6" s="18" customFormat="1" ht="11.1" customHeight="1" x14ac:dyDescent="0.2">
      <c r="A13" s="19"/>
      <c r="B13" s="20" t="s">
        <v>25</v>
      </c>
      <c r="C13" s="21" t="s">
        <v>26</v>
      </c>
      <c r="D13" s="21" t="s">
        <v>27</v>
      </c>
      <c r="E13" s="21" t="s">
        <v>34</v>
      </c>
    </row>
    <row r="14" spans="1:6" s="26" customFormat="1" ht="30" customHeight="1" x14ac:dyDescent="0.2">
      <c r="A14" s="27"/>
      <c r="B14" s="28" t="s">
        <v>144</v>
      </c>
      <c r="C14" s="29" t="s">
        <v>145</v>
      </c>
      <c r="D14" s="30">
        <f>IF(D15="-",0,D15) + IF(D16="-",0,D16)</f>
        <v>0</v>
      </c>
      <c r="E14" s="31">
        <f>IF(E15="-",0,E15) + IF(E16="-",0,E16)</f>
        <v>0</v>
      </c>
    </row>
    <row r="15" spans="1:6" s="1" customFormat="1" ht="30" customHeight="1" x14ac:dyDescent="0.2">
      <c r="A15" s="32"/>
      <c r="B15" s="33" t="s">
        <v>146</v>
      </c>
      <c r="C15" s="34" t="s">
        <v>147</v>
      </c>
      <c r="D15" s="35">
        <v>0</v>
      </c>
      <c r="E15" s="36">
        <v>0</v>
      </c>
    </row>
    <row r="16" spans="1:6" s="1" customFormat="1" ht="30" customHeight="1" x14ac:dyDescent="0.2">
      <c r="A16" s="32"/>
      <c r="B16" s="33" t="s">
        <v>148</v>
      </c>
      <c r="C16" s="34" t="s">
        <v>149</v>
      </c>
      <c r="D16" s="35">
        <v>0</v>
      </c>
      <c r="E16" s="36">
        <v>0</v>
      </c>
    </row>
    <row r="17" spans="1:5" s="26" customFormat="1" ht="30" customHeight="1" x14ac:dyDescent="0.2">
      <c r="A17" s="27"/>
      <c r="B17" s="28" t="s">
        <v>150</v>
      </c>
      <c r="C17" s="41" t="s">
        <v>151</v>
      </c>
      <c r="D17" s="39">
        <f>IF(D18="-",0,D18) + IF(D19="-",0,D19)</f>
        <v>0</v>
      </c>
      <c r="E17" s="40">
        <f>IF(E18="-",0,E18) + IF(E19="-",0,E19)</f>
        <v>0</v>
      </c>
    </row>
    <row r="18" spans="1:5" s="1" customFormat="1" ht="30" customHeight="1" x14ac:dyDescent="0.2">
      <c r="A18" s="32"/>
      <c r="B18" s="33" t="s">
        <v>146</v>
      </c>
      <c r="C18" s="34" t="s">
        <v>152</v>
      </c>
      <c r="D18" s="35">
        <v>0</v>
      </c>
      <c r="E18" s="36">
        <v>0</v>
      </c>
    </row>
    <row r="19" spans="1:5" s="1" customFormat="1" ht="30" customHeight="1" x14ac:dyDescent="0.2">
      <c r="A19" s="32"/>
      <c r="B19" s="33" t="s">
        <v>148</v>
      </c>
      <c r="C19" s="34" t="s">
        <v>153</v>
      </c>
      <c r="D19" s="35">
        <v>0</v>
      </c>
      <c r="E19" s="36">
        <v>0</v>
      </c>
    </row>
    <row r="20" spans="1:5" s="26" customFormat="1" ht="42" customHeight="1" x14ac:dyDescent="0.2">
      <c r="A20" s="27"/>
      <c r="B20" s="28" t="s">
        <v>154</v>
      </c>
      <c r="C20" s="41" t="s">
        <v>155</v>
      </c>
      <c r="D20" s="39">
        <f>IF(D21="-",0,D21) + IF(D22="-",0,D22)</f>
        <v>0</v>
      </c>
      <c r="E20" s="40">
        <f>IF(E21="-",0,E21) + IF(E22="-",0,E22)</f>
        <v>0</v>
      </c>
    </row>
    <row r="21" spans="1:5" s="1" customFormat="1" ht="30" customHeight="1" x14ac:dyDescent="0.2">
      <c r="A21" s="32"/>
      <c r="B21" s="33" t="s">
        <v>146</v>
      </c>
      <c r="C21" s="34" t="s">
        <v>156</v>
      </c>
      <c r="D21" s="35">
        <v>0</v>
      </c>
      <c r="E21" s="36">
        <v>0</v>
      </c>
    </row>
    <row r="22" spans="1:5" s="1" customFormat="1" ht="30" customHeight="1" x14ac:dyDescent="0.2">
      <c r="A22" s="32"/>
      <c r="B22" s="33" t="s">
        <v>148</v>
      </c>
      <c r="C22" s="34" t="s">
        <v>157</v>
      </c>
      <c r="D22" s="35">
        <v>0</v>
      </c>
      <c r="E22" s="36">
        <v>0</v>
      </c>
    </row>
    <row r="23" spans="1:5" s="26" customFormat="1" ht="51.95" customHeight="1" x14ac:dyDescent="0.2">
      <c r="A23" s="27"/>
      <c r="B23" s="28" t="s">
        <v>158</v>
      </c>
      <c r="C23" s="41" t="s">
        <v>159</v>
      </c>
      <c r="D23" s="39">
        <f>IF(D24="-",0,D24) + IF(D25="-",0,D25)</f>
        <v>0</v>
      </c>
      <c r="E23" s="40">
        <f>IF(E24="-",0,E24) + IF(E25="-",0,E25)</f>
        <v>0</v>
      </c>
    </row>
    <row r="24" spans="1:5" s="1" customFormat="1" ht="30" customHeight="1" x14ac:dyDescent="0.2">
      <c r="A24" s="32"/>
      <c r="B24" s="33" t="s">
        <v>146</v>
      </c>
      <c r="C24" s="34" t="s">
        <v>160</v>
      </c>
      <c r="D24" s="35">
        <v>0</v>
      </c>
      <c r="E24" s="36">
        <v>0</v>
      </c>
    </row>
    <row r="25" spans="1:5" s="1" customFormat="1" ht="30" customHeight="1" x14ac:dyDescent="0.2">
      <c r="A25" s="32"/>
      <c r="B25" s="33" t="s">
        <v>148</v>
      </c>
      <c r="C25" s="46" t="s">
        <v>161</v>
      </c>
      <c r="D25" s="60">
        <v>0</v>
      </c>
      <c r="E25" s="61">
        <v>0</v>
      </c>
    </row>
  </sheetData>
  <mergeCells count="2">
    <mergeCell ref="B2:E2"/>
    <mergeCell ref="B11:E11"/>
  </mergeCells>
  <pageMargins left="0.39370078740157483" right="0.39370078740157483" top="0.39370078740157483" bottom="0.39370078740157483" header="0" footer="0"/>
  <pageSetup scale="85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16"/>
  <sheetViews>
    <sheetView workbookViewId="0"/>
  </sheetViews>
  <sheetFormatPr defaultColWidth="10.5" defaultRowHeight="11.45" customHeight="1" x14ac:dyDescent="0.2"/>
  <cols>
    <col min="1" max="1" width="0.6640625" style="48" customWidth="1"/>
    <col min="2" max="2" width="49" style="48" customWidth="1"/>
    <col min="3" max="3" width="10.5" style="48" customWidth="1"/>
    <col min="4" max="11" width="16.33203125" style="48" customWidth="1"/>
    <col min="12" max="12" width="14" style="48" customWidth="1"/>
  </cols>
  <sheetData>
    <row r="1" spans="1:12" s="49" customFormat="1" ht="11.1" customHeight="1" x14ac:dyDescent="0.2">
      <c r="L1" s="50" t="s">
        <v>162</v>
      </c>
    </row>
    <row r="2" spans="1:12" s="1" customFormat="1" ht="15" customHeight="1" x14ac:dyDescent="0.2">
      <c r="B2" s="165" t="s">
        <v>163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s="1" customFormat="1" ht="42.95" customHeight="1" x14ac:dyDescent="0.2">
      <c r="A3" s="4"/>
      <c r="B3" s="186" t="s">
        <v>31</v>
      </c>
      <c r="C3" s="186" t="s">
        <v>23</v>
      </c>
      <c r="D3" s="188" t="s">
        <v>164</v>
      </c>
      <c r="E3" s="188"/>
      <c r="F3" s="188" t="s">
        <v>165</v>
      </c>
      <c r="G3" s="188"/>
      <c r="H3" s="188" t="s">
        <v>166</v>
      </c>
      <c r="I3" s="188"/>
      <c r="J3" s="188" t="s">
        <v>167</v>
      </c>
      <c r="K3" s="188"/>
      <c r="L3" s="189" t="s">
        <v>168</v>
      </c>
    </row>
    <row r="4" spans="1:12" s="1" customFormat="1" ht="45.95" customHeight="1" x14ac:dyDescent="0.2">
      <c r="B4" s="187"/>
      <c r="C4" s="187"/>
      <c r="D4" s="52" t="s">
        <v>169</v>
      </c>
      <c r="E4" s="52" t="s">
        <v>170</v>
      </c>
      <c r="F4" s="52" t="s">
        <v>169</v>
      </c>
      <c r="G4" s="52" t="s">
        <v>171</v>
      </c>
      <c r="H4" s="52" t="s">
        <v>169</v>
      </c>
      <c r="I4" s="52" t="s">
        <v>171</v>
      </c>
      <c r="J4" s="52" t="s">
        <v>169</v>
      </c>
      <c r="K4" s="52" t="s">
        <v>171</v>
      </c>
      <c r="L4" s="190"/>
    </row>
    <row r="5" spans="1:12" s="62" customFormat="1" ht="11.1" customHeight="1" x14ac:dyDescent="0.2">
      <c r="A5" s="19"/>
      <c r="B5" s="20" t="s">
        <v>25</v>
      </c>
      <c r="C5" s="21" t="s">
        <v>26</v>
      </c>
      <c r="D5" s="20" t="s">
        <v>27</v>
      </c>
      <c r="E5" s="20" t="s">
        <v>34</v>
      </c>
      <c r="F5" s="20" t="s">
        <v>172</v>
      </c>
      <c r="G5" s="20" t="s">
        <v>173</v>
      </c>
      <c r="H5" s="20" t="s">
        <v>174</v>
      </c>
      <c r="I5" s="20" t="s">
        <v>175</v>
      </c>
      <c r="J5" s="20" t="s">
        <v>176</v>
      </c>
      <c r="K5" s="20" t="s">
        <v>177</v>
      </c>
      <c r="L5" s="20" t="s">
        <v>178</v>
      </c>
    </row>
    <row r="6" spans="1:12" s="26" customFormat="1" ht="38.1" customHeight="1" x14ac:dyDescent="0.2">
      <c r="A6" s="63"/>
      <c r="B6" s="28" t="s">
        <v>179</v>
      </c>
      <c r="C6" s="29" t="s">
        <v>180</v>
      </c>
      <c r="D6" s="30">
        <f t="shared" ref="D6:I6" si="0">IF(D7="-",0,D7) + IF(D8="-",0,D8) + IF(D9="-",0,D9) + IF(D11="-",0,D11) + IF(D15="-",0,D15) + IF(D16="-",0,D16)</f>
        <v>0</v>
      </c>
      <c r="E6" s="30">
        <f t="shared" si="0"/>
        <v>0</v>
      </c>
      <c r="F6" s="30">
        <f t="shared" si="0"/>
        <v>0</v>
      </c>
      <c r="G6" s="30">
        <f t="shared" si="0"/>
        <v>0</v>
      </c>
      <c r="H6" s="64">
        <f t="shared" si="0"/>
        <v>0</v>
      </c>
      <c r="I6" s="64">
        <f t="shared" si="0"/>
        <v>0</v>
      </c>
      <c r="J6" s="30">
        <f t="shared" ref="J6:J16" si="1">IF(D6="-",0,D6) + IF(F6="-",0,F6) + IF(H6="-",0,H6)</f>
        <v>0</v>
      </c>
      <c r="K6" s="30">
        <f t="shared" ref="K6:K16" si="2">IF(E6="-",0,E6) + IF(G6="-",0,G6) + IF(I6="-",0,I6)</f>
        <v>0</v>
      </c>
      <c r="L6" s="65">
        <f>IF('Раздел 23-1'!E17="-",0,'Раздел 23-1'!E17)</f>
        <v>0</v>
      </c>
    </row>
    <row r="7" spans="1:12" s="1" customFormat="1" ht="36.950000000000003" customHeight="1" x14ac:dyDescent="0.2">
      <c r="A7" s="66"/>
      <c r="B7" s="33" t="s">
        <v>181</v>
      </c>
      <c r="C7" s="34" t="s">
        <v>182</v>
      </c>
      <c r="D7" s="67">
        <v>0</v>
      </c>
      <c r="E7" s="67">
        <v>0</v>
      </c>
      <c r="F7" s="67">
        <v>0</v>
      </c>
      <c r="G7" s="67">
        <v>0</v>
      </c>
      <c r="H7" s="68">
        <v>0</v>
      </c>
      <c r="I7" s="68">
        <v>0</v>
      </c>
      <c r="J7" s="69">
        <f t="shared" si="1"/>
        <v>0</v>
      </c>
      <c r="K7" s="69">
        <f t="shared" si="2"/>
        <v>0</v>
      </c>
      <c r="L7" s="45" t="s">
        <v>117</v>
      </c>
    </row>
    <row r="8" spans="1:12" s="1" customFormat="1" ht="36.950000000000003" customHeight="1" x14ac:dyDescent="0.2">
      <c r="A8" s="66"/>
      <c r="B8" s="33" t="s">
        <v>183</v>
      </c>
      <c r="C8" s="34" t="s">
        <v>184</v>
      </c>
      <c r="D8" s="67">
        <v>0</v>
      </c>
      <c r="E8" s="67">
        <v>0</v>
      </c>
      <c r="F8" s="67">
        <v>0</v>
      </c>
      <c r="G8" s="67">
        <v>0</v>
      </c>
      <c r="H8" s="68">
        <v>0</v>
      </c>
      <c r="I8" s="68">
        <v>0</v>
      </c>
      <c r="J8" s="69">
        <f t="shared" si="1"/>
        <v>0</v>
      </c>
      <c r="K8" s="69">
        <f t="shared" si="2"/>
        <v>0</v>
      </c>
      <c r="L8" s="45" t="s">
        <v>117</v>
      </c>
    </row>
    <row r="9" spans="1:12" s="1" customFormat="1" ht="36.950000000000003" customHeight="1" x14ac:dyDescent="0.2">
      <c r="A9" s="66"/>
      <c r="B9" s="33" t="s">
        <v>185</v>
      </c>
      <c r="C9" s="34" t="s">
        <v>186</v>
      </c>
      <c r="D9" s="67">
        <v>0</v>
      </c>
      <c r="E9" s="67">
        <v>0</v>
      </c>
      <c r="F9" s="67">
        <v>0</v>
      </c>
      <c r="G9" s="67">
        <v>0</v>
      </c>
      <c r="H9" s="68">
        <v>0</v>
      </c>
      <c r="I9" s="68">
        <v>0</v>
      </c>
      <c r="J9" s="69">
        <f t="shared" si="1"/>
        <v>0</v>
      </c>
      <c r="K9" s="69">
        <f t="shared" si="2"/>
        <v>0</v>
      </c>
      <c r="L9" s="45" t="s">
        <v>117</v>
      </c>
    </row>
    <row r="10" spans="1:12" s="1" customFormat="1" ht="39.950000000000003" customHeight="1" x14ac:dyDescent="0.2">
      <c r="A10" s="70"/>
      <c r="B10" s="38" t="s">
        <v>187</v>
      </c>
      <c r="C10" s="34" t="s">
        <v>188</v>
      </c>
      <c r="D10" s="67">
        <v>0</v>
      </c>
      <c r="E10" s="67">
        <v>0</v>
      </c>
      <c r="F10" s="67">
        <v>0</v>
      </c>
      <c r="G10" s="67">
        <v>0</v>
      </c>
      <c r="H10" s="68">
        <v>0</v>
      </c>
      <c r="I10" s="68">
        <v>0</v>
      </c>
      <c r="J10" s="71">
        <f t="shared" si="1"/>
        <v>0</v>
      </c>
      <c r="K10" s="71">
        <f t="shared" si="2"/>
        <v>0</v>
      </c>
      <c r="L10" s="45" t="s">
        <v>117</v>
      </c>
    </row>
    <row r="11" spans="1:12" s="1" customFormat="1" ht="36.950000000000003" customHeight="1" x14ac:dyDescent="0.2">
      <c r="A11" s="66"/>
      <c r="B11" s="33" t="s">
        <v>189</v>
      </c>
      <c r="C11" s="34" t="s">
        <v>190</v>
      </c>
      <c r="D11" s="67">
        <v>0</v>
      </c>
      <c r="E11" s="67">
        <v>0</v>
      </c>
      <c r="F11" s="67">
        <v>0</v>
      </c>
      <c r="G11" s="67">
        <v>0</v>
      </c>
      <c r="H11" s="68">
        <v>0</v>
      </c>
      <c r="I11" s="68">
        <v>0</v>
      </c>
      <c r="J11" s="71">
        <f t="shared" si="1"/>
        <v>0</v>
      </c>
      <c r="K11" s="71">
        <f t="shared" si="2"/>
        <v>0</v>
      </c>
      <c r="L11" s="45" t="s">
        <v>117</v>
      </c>
    </row>
    <row r="12" spans="1:12" s="48" customFormat="1" ht="36.950000000000003" customHeight="1" x14ac:dyDescent="0.2">
      <c r="B12" s="38" t="s">
        <v>191</v>
      </c>
      <c r="C12" s="34" t="s">
        <v>192</v>
      </c>
      <c r="D12" s="67">
        <v>0</v>
      </c>
      <c r="E12" s="67">
        <v>0</v>
      </c>
      <c r="F12" s="67">
        <v>0</v>
      </c>
      <c r="G12" s="67">
        <v>0</v>
      </c>
      <c r="H12" s="68">
        <v>0</v>
      </c>
      <c r="I12" s="68">
        <v>0</v>
      </c>
      <c r="J12" s="71">
        <f t="shared" si="1"/>
        <v>0</v>
      </c>
      <c r="K12" s="71">
        <f t="shared" si="2"/>
        <v>0</v>
      </c>
      <c r="L12" s="45" t="s">
        <v>117</v>
      </c>
    </row>
    <row r="13" spans="1:12" s="48" customFormat="1" ht="36.950000000000003" customHeight="1" x14ac:dyDescent="0.2">
      <c r="B13" s="38" t="s">
        <v>193</v>
      </c>
      <c r="C13" s="34" t="s">
        <v>194</v>
      </c>
      <c r="D13" s="67">
        <v>0</v>
      </c>
      <c r="E13" s="67">
        <v>0</v>
      </c>
      <c r="F13" s="67">
        <v>0</v>
      </c>
      <c r="G13" s="67">
        <v>0</v>
      </c>
      <c r="H13" s="68">
        <v>0</v>
      </c>
      <c r="I13" s="68">
        <v>0</v>
      </c>
      <c r="J13" s="71">
        <f t="shared" si="1"/>
        <v>0</v>
      </c>
      <c r="K13" s="71">
        <f t="shared" si="2"/>
        <v>0</v>
      </c>
      <c r="L13" s="45" t="s">
        <v>117</v>
      </c>
    </row>
    <row r="14" spans="1:12" s="48" customFormat="1" ht="36.950000000000003" customHeight="1" x14ac:dyDescent="0.2">
      <c r="B14" s="38" t="s">
        <v>195</v>
      </c>
      <c r="C14" s="34" t="s">
        <v>196</v>
      </c>
      <c r="D14" s="67">
        <v>0</v>
      </c>
      <c r="E14" s="67">
        <v>0</v>
      </c>
      <c r="F14" s="67">
        <v>0</v>
      </c>
      <c r="G14" s="67">
        <v>0</v>
      </c>
      <c r="H14" s="68">
        <v>0</v>
      </c>
      <c r="I14" s="68">
        <v>0</v>
      </c>
      <c r="J14" s="71">
        <f t="shared" si="1"/>
        <v>0</v>
      </c>
      <c r="K14" s="71">
        <f t="shared" si="2"/>
        <v>0</v>
      </c>
      <c r="L14" s="45" t="s">
        <v>117</v>
      </c>
    </row>
    <row r="15" spans="1:12" s="48" customFormat="1" ht="36.950000000000003" customHeight="1" x14ac:dyDescent="0.2">
      <c r="B15" s="33" t="s">
        <v>197</v>
      </c>
      <c r="C15" s="34" t="s">
        <v>198</v>
      </c>
      <c r="D15" s="67">
        <v>0</v>
      </c>
      <c r="E15" s="67">
        <v>0</v>
      </c>
      <c r="F15" s="67">
        <v>0</v>
      </c>
      <c r="G15" s="67">
        <v>0</v>
      </c>
      <c r="H15" s="68">
        <v>0</v>
      </c>
      <c r="I15" s="68">
        <v>0</v>
      </c>
      <c r="J15" s="71">
        <f t="shared" si="1"/>
        <v>0</v>
      </c>
      <c r="K15" s="71">
        <f t="shared" si="2"/>
        <v>0</v>
      </c>
      <c r="L15" s="45" t="s">
        <v>117</v>
      </c>
    </row>
    <row r="16" spans="1:12" s="48" customFormat="1" ht="36.950000000000003" customHeight="1" x14ac:dyDescent="0.2">
      <c r="B16" s="33" t="s">
        <v>199</v>
      </c>
      <c r="C16" s="46" t="s">
        <v>200</v>
      </c>
      <c r="D16" s="72">
        <v>0</v>
      </c>
      <c r="E16" s="72">
        <v>0</v>
      </c>
      <c r="F16" s="72">
        <v>0</v>
      </c>
      <c r="G16" s="72">
        <v>0</v>
      </c>
      <c r="H16" s="73">
        <v>0</v>
      </c>
      <c r="I16" s="73">
        <v>0</v>
      </c>
      <c r="J16" s="74">
        <f t="shared" si="1"/>
        <v>0</v>
      </c>
      <c r="K16" s="74">
        <f t="shared" si="2"/>
        <v>0</v>
      </c>
      <c r="L16" s="75" t="s">
        <v>117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3" right="0.39370078740157483" top="0.39370078740157483" bottom="0.39370078740157483" header="0" footer="0"/>
  <pageSetup scale="75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T159"/>
  <sheetViews>
    <sheetView workbookViewId="0"/>
  </sheetViews>
  <sheetFormatPr defaultColWidth="10.5" defaultRowHeight="11.45" customHeight="1" x14ac:dyDescent="0.2"/>
  <cols>
    <col min="1" max="1" width="0.6640625" style="48" customWidth="1"/>
    <col min="2" max="2" width="70" style="48" customWidth="1"/>
    <col min="3" max="3" width="10.5" style="48" customWidth="1"/>
    <col min="4" max="18" width="14.6640625" style="48" customWidth="1"/>
    <col min="19" max="19" width="0.1640625" style="48" customWidth="1"/>
    <col min="20" max="20" width="14.5" style="48" customWidth="1"/>
  </cols>
  <sheetData>
    <row r="1" spans="1:20" s="49" customFormat="1" ht="11.1" customHeight="1" x14ac:dyDescent="0.2">
      <c r="S1" s="76"/>
      <c r="T1" s="77" t="s">
        <v>201</v>
      </c>
    </row>
    <row r="2" spans="1:20" s="1" customFormat="1" ht="15" customHeight="1" x14ac:dyDescent="0.2">
      <c r="B2" s="191" t="s">
        <v>202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</row>
    <row r="3" spans="1:20" s="1" customFormat="1" ht="99.95" customHeight="1" x14ac:dyDescent="0.2">
      <c r="A3" s="78"/>
      <c r="B3" s="52" t="s">
        <v>31</v>
      </c>
      <c r="C3" s="52" t="s">
        <v>23</v>
      </c>
      <c r="D3" s="52" t="s">
        <v>203</v>
      </c>
      <c r="E3" s="52" t="s">
        <v>204</v>
      </c>
      <c r="F3" s="52" t="s">
        <v>205</v>
      </c>
      <c r="G3" s="52" t="s">
        <v>206</v>
      </c>
      <c r="H3" s="52" t="s">
        <v>207</v>
      </c>
      <c r="I3" s="52" t="s">
        <v>208</v>
      </c>
      <c r="J3" s="79" t="s">
        <v>209</v>
      </c>
      <c r="K3" s="52" t="s">
        <v>210</v>
      </c>
      <c r="L3" s="52" t="s">
        <v>211</v>
      </c>
      <c r="M3" s="52" t="s">
        <v>212</v>
      </c>
      <c r="N3" s="52" t="s">
        <v>213</v>
      </c>
      <c r="O3" s="79" t="s">
        <v>214</v>
      </c>
      <c r="P3" s="79" t="s">
        <v>215</v>
      </c>
      <c r="Q3" s="79" t="s">
        <v>216</v>
      </c>
      <c r="R3" s="52" t="s">
        <v>217</v>
      </c>
    </row>
    <row r="4" spans="1:20" s="62" customFormat="1" ht="11.1" customHeight="1" x14ac:dyDescent="0.2">
      <c r="A4" s="19"/>
      <c r="B4" s="20" t="s">
        <v>25</v>
      </c>
      <c r="C4" s="20" t="s">
        <v>26</v>
      </c>
      <c r="D4" s="20" t="s">
        <v>27</v>
      </c>
      <c r="E4" s="20" t="s">
        <v>34</v>
      </c>
      <c r="F4" s="20" t="s">
        <v>218</v>
      </c>
      <c r="G4" s="20" t="s">
        <v>172</v>
      </c>
      <c r="H4" s="20" t="s">
        <v>173</v>
      </c>
      <c r="I4" s="20" t="s">
        <v>174</v>
      </c>
      <c r="J4" s="20" t="s">
        <v>175</v>
      </c>
      <c r="K4" s="20" t="s">
        <v>176</v>
      </c>
      <c r="L4" s="20" t="s">
        <v>177</v>
      </c>
      <c r="M4" s="20" t="s">
        <v>178</v>
      </c>
      <c r="N4" s="20" t="s">
        <v>9</v>
      </c>
      <c r="O4" s="20" t="s">
        <v>219</v>
      </c>
      <c r="P4" s="20" t="s">
        <v>220</v>
      </c>
      <c r="Q4" s="20" t="s">
        <v>221</v>
      </c>
      <c r="R4" s="20" t="s">
        <v>222</v>
      </c>
    </row>
    <row r="5" spans="1:20" s="26" customFormat="1" ht="38.1" customHeight="1" x14ac:dyDescent="0.2">
      <c r="A5" s="27"/>
      <c r="B5" s="28" t="s">
        <v>223</v>
      </c>
      <c r="C5" s="80" t="s">
        <v>224</v>
      </c>
      <c r="D5" s="81" t="s">
        <v>225</v>
      </c>
      <c r="E5" s="82">
        <f>IF(E6="-",0,E6)+IF(E19="-",0,E19)+IF(E20="-",0,E20)+IF(E25="-",0,E25)+IF(E26="-",0,E26)/10000+IF(E27="-",0,E27)+IF(E29="-",0,E29)+IF(E31="-",0,E31)+IF(E32="-",0,E32)+IF(E33="-",0,E33)+IF(E38="-",0,E38)+IF(E42="-",0,E42)</f>
        <v>0</v>
      </c>
      <c r="F5" s="82">
        <f>IF(F6="-",0,F6)+IF(F19="-",0,F19)+IF(F20="-",0,F20)+IF(F25="-",0,F25)+IF(F26="-",0,F26)/10000+IF(F27="-",0,F27)+IF(F29="-",0,F29)+IF(F31="-",0,F31)+IF(F32="-",0,F32)+IF(F33="-",0,F33)+IF(F38="-",0,F38)+IF(F42="-",0,F42)</f>
        <v>0</v>
      </c>
      <c r="G5" s="82">
        <f>IF(G6="-",0,G6)+IF(G19="-",0,G19)+IF(G20="-",0,G20)+IF(G25="-",0,G25)+IF(G26="-",0,G26)/10000+IF(G27="-",0,G27)+IF(G29="-",0,G29)+IF(G31="-",0,G31)+IF(G32="-",0,G32)+IF(G33="-",0,G33)+IF(G38="-",0,G38)+IF(G42="-",0,G42)</f>
        <v>0</v>
      </c>
      <c r="H5" s="82">
        <f>IF(H6="-",0,H6) + IF(H19="-",0,H19) + IF(H20="-",0,H20) + IF(H25="-",0,H25) + IF(H26="-",0,H26) + IF(H27="-",0,H27) + IF(H29="-",0,H29) + IF(H31="-",0,H31) + IF(H32="-",0,H32) + IF(H33="-",0,H33) + IF(H38="-",0,H38) + IF(H42="-",0,H42)</f>
        <v>0</v>
      </c>
      <c r="I5" s="82">
        <f>IF(I6="-",0,I6) + IF(I19="-",0,I19) + IF(I20="-",0,I20) + IF(I25="-",0,I25) + IF(I26="-",0,I26) + IF(I27="-",0,I27) + IF(I29="-",0,I29) + IF(I31="-",0,I31) + IF(I32="-",0,I32) + IF(I33="-",0,I33) + IF(I38="-",0,I38) + IF(I42="-",0,I42)</f>
        <v>0</v>
      </c>
      <c r="J5" s="81" t="s">
        <v>226</v>
      </c>
      <c r="K5" s="82">
        <f>IF(K6="-",0,K6) + IF(K19="-",0,K19) + IF(K20="-",0,K20) + IF(K25="-",0,K25) + IF(K26="-",0,K26) + IF(K27="-",0,K27) + IF(K29="-",0,K29) + IF(K31="-",0,K31) + IF(K32="-",0,K32) + IF(K33="-",0,K33) + IF(K38="-",0,K38) + IF(K42="-",0,K42)</f>
        <v>0</v>
      </c>
      <c r="L5" s="82">
        <f>IF(L6="-",0,L6) + IF(L19="-",0,L19) + IF(L20="-",0,L20) + IF(L25="-",0,L25) + IF(L26="-",0,L26) + IF(L27="-",0,L27) + IF(L29="-",0,L29) + IF(L31="-",0,L31) + IF(L32="-",0,L32) + IF(L33="-",0,L33) + IF(L38="-",0,L38) + IF(L42="-",0,L42)</f>
        <v>0</v>
      </c>
      <c r="M5" s="30">
        <f>IF(M6="-",0,M6) + IF(M19="-",0,M19) + IF(M20="-",0,M20) + IF(M25="-",0,M25) + IF(M26="-",0,M26) + IF(M27="-",0,M27) + IF(M29="-",0,M29) + IF(M31="-",0,M31) + IF(M32="-",0,M32) + IF(M33="-",0,M33) + IF(M38="-",0,M38) + IF(M42="-",0,M42)</f>
        <v>0</v>
      </c>
      <c r="N5" s="81" t="s">
        <v>226</v>
      </c>
      <c r="O5" s="82">
        <f>IF(O6="-",0,O6) + IF(O19="-",0,O19) + IF(O20="-",0,O20) + IF(O25="-",0,O25) + IF(O26="-",0,O26) + IF(O27="-",0,O27) + IF(O29="-",0,O29) + IF(O31="-",0,O31) + IF(O32="-",0,O32) + IF(O33="-",0,O33) + IF(O38="-",0,O38) + IF(O42="-",0,O42)</f>
        <v>0</v>
      </c>
      <c r="P5" s="82">
        <f>IF(P6="-",0,P6) + IF(P19="-",0,P19) + IF(P20="-",0,P20) + IF(P25="-",0,P25) + IF(P26="-",0,P26) + IF(P27="-",0,P27) + IF(P29="-",0,P29) + IF(P31="-",0,P31) + IF(P32="-",0,P32) + IF(P33="-",0,P33) + IF(P38="-",0,P38) + IF(P42="-",0,P42)</f>
        <v>0</v>
      </c>
      <c r="Q5" s="82">
        <f>IF(Q6="-",0,Q6) + IF(Q19="-",0,Q19) + IF(Q20="-",0,Q20) + IF(Q25="-",0,Q25) + IF(Q26="-",0,Q26) + IF(Q27="-",0,Q27) + IF(Q29="-",0,Q29) + IF(Q31="-",0,Q31) + IF(Q32="-",0,Q32) + IF(Q33="-",0,Q33) + IF(Q38="-",0,Q38) + IF(Q42="-",0,Q42)</f>
        <v>0</v>
      </c>
      <c r="R5" s="65">
        <f>IF(R6="-",0,R6) + IF(R19="-",0,R19) + IF(R20="-",0,R20) + IF(R25="-",0,R25) + IF(R26="-",0,R26) + IF(R27="-",0,R27) + IF(R29="-",0,R29) + IF(R31="-",0,R31) + IF(R32="-",0,R32) + IF(R33="-",0,R33) + IF(R38="-",0,R38) + IF(R42="-",0,R42)</f>
        <v>0</v>
      </c>
    </row>
    <row r="6" spans="1:20" s="1" customFormat="1" ht="12.95" customHeight="1" x14ac:dyDescent="0.2">
      <c r="A6" s="14"/>
      <c r="B6" s="22" t="s">
        <v>227</v>
      </c>
      <c r="C6" s="83" t="s">
        <v>228</v>
      </c>
      <c r="D6" s="52" t="s">
        <v>225</v>
      </c>
      <c r="E6" s="84" t="s">
        <v>117</v>
      </c>
      <c r="F6" s="84" t="s">
        <v>117</v>
      </c>
      <c r="G6" s="84" t="s">
        <v>117</v>
      </c>
      <c r="H6" s="84" t="s">
        <v>117</v>
      </c>
      <c r="I6" s="84" t="s">
        <v>117</v>
      </c>
      <c r="J6" s="85">
        <f t="shared" ref="J6:J25" si="0">IF((IF(G6="-",0,G6))=0,0,(IF(I6="-",0,I6))/(IF(G6="-",0,G6)))</f>
        <v>0</v>
      </c>
      <c r="K6" s="84" t="s">
        <v>117</v>
      </c>
      <c r="L6" s="84" t="s">
        <v>117</v>
      </c>
      <c r="M6" s="35">
        <v>0</v>
      </c>
      <c r="N6" s="85">
        <f t="shared" ref="N6:N48" si="1">IF((IF(L6="-",0,L6))=0,0,(IF((M6 * 1000)="-",0,(M6 * 1000)))/(IF(L6="-",0,L6)))</f>
        <v>0</v>
      </c>
      <c r="O6" s="84" t="s">
        <v>117</v>
      </c>
      <c r="P6" s="84" t="s">
        <v>117</v>
      </c>
      <c r="Q6" s="86">
        <v>0</v>
      </c>
      <c r="R6" s="87">
        <f t="shared" ref="R6:R13" si="2">IF(H6="-",0,H6)+IF(I6="-",0,I6)+IF(K6="-",0,K6)-IF(L6="-",0,L6)-IF(O6="-",0,O6)-IF(P6="-",0,P6)-IF(Q6="-",0,Q6)</f>
        <v>0</v>
      </c>
    </row>
    <row r="7" spans="1:20" s="1" customFormat="1" ht="26.1" customHeight="1" x14ac:dyDescent="0.2">
      <c r="A7" s="32"/>
      <c r="B7" s="33" t="s">
        <v>229</v>
      </c>
      <c r="C7" s="83" t="s">
        <v>230</v>
      </c>
      <c r="D7" s="52" t="s">
        <v>225</v>
      </c>
      <c r="E7" s="84" t="s">
        <v>117</v>
      </c>
      <c r="F7" s="84" t="s">
        <v>117</v>
      </c>
      <c r="G7" s="84" t="s">
        <v>117</v>
      </c>
      <c r="H7" s="84" t="s">
        <v>117</v>
      </c>
      <c r="I7" s="84" t="s">
        <v>117</v>
      </c>
      <c r="J7" s="85">
        <f t="shared" si="0"/>
        <v>0</v>
      </c>
      <c r="K7" s="84" t="s">
        <v>117</v>
      </c>
      <c r="L7" s="84" t="s">
        <v>117</v>
      </c>
      <c r="M7" s="35">
        <v>0</v>
      </c>
      <c r="N7" s="85">
        <f t="shared" si="1"/>
        <v>0</v>
      </c>
      <c r="O7" s="84" t="s">
        <v>117</v>
      </c>
      <c r="P7" s="84" t="s">
        <v>117</v>
      </c>
      <c r="Q7" s="86">
        <v>0</v>
      </c>
      <c r="R7" s="87">
        <f t="shared" si="2"/>
        <v>0</v>
      </c>
    </row>
    <row r="8" spans="1:20" s="1" customFormat="1" ht="12.95" customHeight="1" x14ac:dyDescent="0.2">
      <c r="A8" s="32"/>
      <c r="B8" s="38" t="s">
        <v>231</v>
      </c>
      <c r="C8" s="83" t="s">
        <v>232</v>
      </c>
      <c r="D8" s="52" t="s">
        <v>225</v>
      </c>
      <c r="E8" s="84" t="s">
        <v>117</v>
      </c>
      <c r="F8" s="84" t="s">
        <v>117</v>
      </c>
      <c r="G8" s="84" t="s">
        <v>117</v>
      </c>
      <c r="H8" s="84" t="s">
        <v>117</v>
      </c>
      <c r="I8" s="84" t="s">
        <v>117</v>
      </c>
      <c r="J8" s="85">
        <f t="shared" si="0"/>
        <v>0</v>
      </c>
      <c r="K8" s="84" t="s">
        <v>117</v>
      </c>
      <c r="L8" s="84" t="s">
        <v>117</v>
      </c>
      <c r="M8" s="35">
        <v>0</v>
      </c>
      <c r="N8" s="85">
        <f t="shared" si="1"/>
        <v>0</v>
      </c>
      <c r="O8" s="84" t="s">
        <v>117</v>
      </c>
      <c r="P8" s="84" t="s">
        <v>117</v>
      </c>
      <c r="Q8" s="86">
        <v>0</v>
      </c>
      <c r="R8" s="87">
        <f t="shared" si="2"/>
        <v>0</v>
      </c>
    </row>
    <row r="9" spans="1:20" s="1" customFormat="1" ht="12.95" customHeight="1" x14ac:dyDescent="0.2">
      <c r="A9" s="32"/>
      <c r="B9" s="33" t="s">
        <v>233</v>
      </c>
      <c r="C9" s="83" t="s">
        <v>234</v>
      </c>
      <c r="D9" s="52" t="s">
        <v>225</v>
      </c>
      <c r="E9" s="84" t="s">
        <v>117</v>
      </c>
      <c r="F9" s="84" t="s">
        <v>117</v>
      </c>
      <c r="G9" s="84" t="s">
        <v>117</v>
      </c>
      <c r="H9" s="84" t="s">
        <v>117</v>
      </c>
      <c r="I9" s="84" t="s">
        <v>117</v>
      </c>
      <c r="J9" s="85">
        <f t="shared" si="0"/>
        <v>0</v>
      </c>
      <c r="K9" s="84" t="s">
        <v>117</v>
      </c>
      <c r="L9" s="84" t="s">
        <v>117</v>
      </c>
      <c r="M9" s="35">
        <v>0</v>
      </c>
      <c r="N9" s="85">
        <f t="shared" si="1"/>
        <v>0</v>
      </c>
      <c r="O9" s="84" t="s">
        <v>117</v>
      </c>
      <c r="P9" s="84" t="s">
        <v>117</v>
      </c>
      <c r="Q9" s="86">
        <v>0</v>
      </c>
      <c r="R9" s="87">
        <f t="shared" si="2"/>
        <v>0</v>
      </c>
    </row>
    <row r="10" spans="1:20" s="1" customFormat="1" ht="12.95" customHeight="1" x14ac:dyDescent="0.2">
      <c r="A10" s="14"/>
      <c r="B10" s="38" t="s">
        <v>235</v>
      </c>
      <c r="C10" s="83" t="s">
        <v>236</v>
      </c>
      <c r="D10" s="52" t="s">
        <v>225</v>
      </c>
      <c r="E10" s="84" t="s">
        <v>117</v>
      </c>
      <c r="F10" s="84" t="s">
        <v>117</v>
      </c>
      <c r="G10" s="84" t="s">
        <v>117</v>
      </c>
      <c r="H10" s="84" t="s">
        <v>117</v>
      </c>
      <c r="I10" s="84" t="s">
        <v>117</v>
      </c>
      <c r="J10" s="85">
        <f t="shared" si="0"/>
        <v>0</v>
      </c>
      <c r="K10" s="84" t="s">
        <v>117</v>
      </c>
      <c r="L10" s="84" t="s">
        <v>117</v>
      </c>
      <c r="M10" s="35">
        <v>0</v>
      </c>
      <c r="N10" s="85">
        <f t="shared" si="1"/>
        <v>0</v>
      </c>
      <c r="O10" s="84" t="s">
        <v>117</v>
      </c>
      <c r="P10" s="84" t="s">
        <v>117</v>
      </c>
      <c r="Q10" s="86">
        <v>0</v>
      </c>
      <c r="R10" s="87">
        <f t="shared" si="2"/>
        <v>0</v>
      </c>
    </row>
    <row r="11" spans="1:20" s="1" customFormat="1" ht="12.95" customHeight="1" x14ac:dyDescent="0.2">
      <c r="A11" s="32"/>
      <c r="B11" s="33" t="s">
        <v>237</v>
      </c>
      <c r="C11" s="83" t="s">
        <v>238</v>
      </c>
      <c r="D11" s="52" t="s">
        <v>225</v>
      </c>
      <c r="E11" s="84" t="s">
        <v>117</v>
      </c>
      <c r="F11" s="84" t="s">
        <v>117</v>
      </c>
      <c r="G11" s="84" t="s">
        <v>117</v>
      </c>
      <c r="H11" s="84" t="s">
        <v>117</v>
      </c>
      <c r="I11" s="84" t="s">
        <v>117</v>
      </c>
      <c r="J11" s="85">
        <f t="shared" si="0"/>
        <v>0</v>
      </c>
      <c r="K11" s="84" t="s">
        <v>117</v>
      </c>
      <c r="L11" s="84" t="s">
        <v>117</v>
      </c>
      <c r="M11" s="35">
        <v>0</v>
      </c>
      <c r="N11" s="85">
        <f t="shared" si="1"/>
        <v>0</v>
      </c>
      <c r="O11" s="84" t="s">
        <v>117</v>
      </c>
      <c r="P11" s="84" t="s">
        <v>117</v>
      </c>
      <c r="Q11" s="86">
        <v>0</v>
      </c>
      <c r="R11" s="87">
        <f t="shared" si="2"/>
        <v>0</v>
      </c>
    </row>
    <row r="12" spans="1:20" s="1" customFormat="1" ht="12.95" customHeight="1" x14ac:dyDescent="0.2">
      <c r="A12" s="14"/>
      <c r="B12" s="33" t="s">
        <v>239</v>
      </c>
      <c r="C12" s="83" t="s">
        <v>240</v>
      </c>
      <c r="D12" s="52" t="s">
        <v>225</v>
      </c>
      <c r="E12" s="84" t="s">
        <v>117</v>
      </c>
      <c r="F12" s="84" t="s">
        <v>117</v>
      </c>
      <c r="G12" s="84" t="s">
        <v>117</v>
      </c>
      <c r="H12" s="84" t="s">
        <v>117</v>
      </c>
      <c r="I12" s="84" t="s">
        <v>117</v>
      </c>
      <c r="J12" s="85">
        <f t="shared" si="0"/>
        <v>0</v>
      </c>
      <c r="K12" s="84" t="s">
        <v>117</v>
      </c>
      <c r="L12" s="84" t="s">
        <v>117</v>
      </c>
      <c r="M12" s="35">
        <v>0</v>
      </c>
      <c r="N12" s="85">
        <f t="shared" si="1"/>
        <v>0</v>
      </c>
      <c r="O12" s="84" t="s">
        <v>117</v>
      </c>
      <c r="P12" s="84" t="s">
        <v>117</v>
      </c>
      <c r="Q12" s="86">
        <v>0</v>
      </c>
      <c r="R12" s="87">
        <f t="shared" si="2"/>
        <v>0</v>
      </c>
    </row>
    <row r="13" spans="1:20" s="1" customFormat="1" ht="12.95" customHeight="1" x14ac:dyDescent="0.2">
      <c r="A13" s="14"/>
      <c r="B13" s="33" t="s">
        <v>241</v>
      </c>
      <c r="C13" s="83" t="s">
        <v>242</v>
      </c>
      <c r="D13" s="52" t="s">
        <v>225</v>
      </c>
      <c r="E13" s="84" t="s">
        <v>117</v>
      </c>
      <c r="F13" s="84" t="s">
        <v>117</v>
      </c>
      <c r="G13" s="84" t="s">
        <v>117</v>
      </c>
      <c r="H13" s="84" t="s">
        <v>117</v>
      </c>
      <c r="I13" s="84" t="s">
        <v>117</v>
      </c>
      <c r="J13" s="85">
        <f t="shared" si="0"/>
        <v>0</v>
      </c>
      <c r="K13" s="84" t="s">
        <v>117</v>
      </c>
      <c r="L13" s="84" t="s">
        <v>117</v>
      </c>
      <c r="M13" s="35">
        <v>0</v>
      </c>
      <c r="N13" s="85">
        <f t="shared" si="1"/>
        <v>0</v>
      </c>
      <c r="O13" s="84" t="s">
        <v>117</v>
      </c>
      <c r="P13" s="84" t="s">
        <v>117</v>
      </c>
      <c r="Q13" s="86">
        <v>0</v>
      </c>
      <c r="R13" s="87">
        <f t="shared" si="2"/>
        <v>0</v>
      </c>
    </row>
    <row r="14" spans="1:20" s="1" customFormat="1" ht="12.95" customHeight="1" x14ac:dyDescent="0.2">
      <c r="A14" s="14"/>
      <c r="B14" s="33" t="s">
        <v>243</v>
      </c>
      <c r="C14" s="83" t="s">
        <v>244</v>
      </c>
      <c r="D14" s="52" t="s">
        <v>225</v>
      </c>
      <c r="E14" s="85">
        <f>IF(E15="-",0,E15) + IF(E16="-",0,E16) + IF(E17="-",0,E17) + IF(E18="-",0,E18)</f>
        <v>0</v>
      </c>
      <c r="F14" s="85">
        <f>IF(F15="-",0,F15) + IF(F16="-",0,F16) + IF(F17="-",0,F17) + IF(F18="-",0,F18)</f>
        <v>0</v>
      </c>
      <c r="G14" s="85">
        <f>IF(G15="-",0,G15) + IF(G16="-",0,G16) + IF(G17="-",0,G17) + IF(G18="-",0,G18)</f>
        <v>0</v>
      </c>
      <c r="H14" s="85">
        <f>IF(H15="-",0,H15) + IF(H16="-",0,H16) + IF(H17="-",0,H17) + IF(H18="-",0,H18)</f>
        <v>0</v>
      </c>
      <c r="I14" s="85">
        <f>IF(I15="-",0,I15) + IF(I16="-",0,I16) + IF(I17="-",0,I17) + IF(I18="-",0,I18)</f>
        <v>0</v>
      </c>
      <c r="J14" s="85">
        <f t="shared" si="0"/>
        <v>0</v>
      </c>
      <c r="K14" s="85">
        <f>IF(K15="-",0,K15) + IF(K16="-",0,K16) + IF(K17="-",0,K17) + IF(K18="-",0,K18)</f>
        <v>0</v>
      </c>
      <c r="L14" s="85">
        <f>IF(L15="-",0,L15) + IF(L16="-",0,L16) + IF(L17="-",0,L17) + IF(L18="-",0,L18)</f>
        <v>0</v>
      </c>
      <c r="M14" s="69">
        <f>IF(M15="-",0,M15) + IF(M16="-",0,M16) + IF(M17="-",0,M17) + IF(M18="-",0,M18)</f>
        <v>0</v>
      </c>
      <c r="N14" s="85">
        <f t="shared" si="1"/>
        <v>0</v>
      </c>
      <c r="O14" s="85">
        <f>IF(O15="-",0,O15) + IF(O16="-",0,O16) + IF(O17="-",0,O17) + IF(O18="-",0,O18)</f>
        <v>0</v>
      </c>
      <c r="P14" s="85">
        <f>IF(P15="-",0,P15) + IF(P16="-",0,P16) + IF(P17="-",0,P17) + IF(P18="-",0,P18)</f>
        <v>0</v>
      </c>
      <c r="Q14" s="85">
        <f>IF(Q15="-",0,Q15) + IF(Q16="-",0,Q16) + IF(Q17="-",0,Q17) + IF(Q18="-",0,Q18)</f>
        <v>0</v>
      </c>
      <c r="R14" s="87">
        <f>IF(R15="-",0,R15) + IF(R16="-",0,R16) + IF(R17="-",0,R17) + IF(R18="-",0,R18)</f>
        <v>0</v>
      </c>
    </row>
    <row r="15" spans="1:20" s="1" customFormat="1" ht="26.1" customHeight="1" x14ac:dyDescent="0.2">
      <c r="A15" s="14"/>
      <c r="B15" s="38" t="s">
        <v>245</v>
      </c>
      <c r="C15" s="83" t="s">
        <v>246</v>
      </c>
      <c r="D15" s="52" t="s">
        <v>225</v>
      </c>
      <c r="E15" s="84" t="s">
        <v>117</v>
      </c>
      <c r="F15" s="84" t="s">
        <v>117</v>
      </c>
      <c r="G15" s="84" t="s">
        <v>117</v>
      </c>
      <c r="H15" s="84" t="s">
        <v>117</v>
      </c>
      <c r="I15" s="84" t="s">
        <v>117</v>
      </c>
      <c r="J15" s="85">
        <f t="shared" si="0"/>
        <v>0</v>
      </c>
      <c r="K15" s="84" t="s">
        <v>117</v>
      </c>
      <c r="L15" s="84" t="s">
        <v>117</v>
      </c>
      <c r="M15" s="35">
        <v>0</v>
      </c>
      <c r="N15" s="85">
        <f t="shared" si="1"/>
        <v>0</v>
      </c>
      <c r="O15" s="84" t="s">
        <v>117</v>
      </c>
      <c r="P15" s="84" t="s">
        <v>117</v>
      </c>
      <c r="Q15" s="84" t="s">
        <v>117</v>
      </c>
      <c r="R15" s="87">
        <f t="shared" ref="R15:R37" si="3">IF(H15="-",0,H15)+IF(I15="-",0,I15)+IF(K15="-",0,K15)-IF(L15="-",0,L15)-IF(O15="-",0,O15)-IF(P15="-",0,P15)-IF(Q15="-",0,Q15)</f>
        <v>0</v>
      </c>
    </row>
    <row r="16" spans="1:20" s="1" customFormat="1" ht="12.95" customHeight="1" x14ac:dyDescent="0.2">
      <c r="A16" s="14"/>
      <c r="B16" s="38" t="s">
        <v>247</v>
      </c>
      <c r="C16" s="83" t="s">
        <v>248</v>
      </c>
      <c r="D16" s="52" t="s">
        <v>225</v>
      </c>
      <c r="E16" s="84" t="s">
        <v>117</v>
      </c>
      <c r="F16" s="84" t="s">
        <v>117</v>
      </c>
      <c r="G16" s="84" t="s">
        <v>117</v>
      </c>
      <c r="H16" s="84" t="s">
        <v>117</v>
      </c>
      <c r="I16" s="84" t="s">
        <v>117</v>
      </c>
      <c r="J16" s="85">
        <f t="shared" si="0"/>
        <v>0</v>
      </c>
      <c r="K16" s="84" t="s">
        <v>117</v>
      </c>
      <c r="L16" s="84" t="s">
        <v>117</v>
      </c>
      <c r="M16" s="35">
        <v>0</v>
      </c>
      <c r="N16" s="85">
        <f t="shared" si="1"/>
        <v>0</v>
      </c>
      <c r="O16" s="84" t="s">
        <v>117</v>
      </c>
      <c r="P16" s="84" t="s">
        <v>117</v>
      </c>
      <c r="Q16" s="84" t="s">
        <v>117</v>
      </c>
      <c r="R16" s="87">
        <f t="shared" si="3"/>
        <v>0</v>
      </c>
    </row>
    <row r="17" spans="1:18" s="1" customFormat="1" ht="12.95" customHeight="1" x14ac:dyDescent="0.2">
      <c r="A17" s="14"/>
      <c r="B17" s="38" t="s">
        <v>249</v>
      </c>
      <c r="C17" s="83" t="s">
        <v>250</v>
      </c>
      <c r="D17" s="52" t="s">
        <v>225</v>
      </c>
      <c r="E17" s="84" t="s">
        <v>117</v>
      </c>
      <c r="F17" s="84" t="s">
        <v>117</v>
      </c>
      <c r="G17" s="84" t="s">
        <v>117</v>
      </c>
      <c r="H17" s="84" t="s">
        <v>117</v>
      </c>
      <c r="I17" s="84" t="s">
        <v>117</v>
      </c>
      <c r="J17" s="85">
        <f t="shared" si="0"/>
        <v>0</v>
      </c>
      <c r="K17" s="84" t="s">
        <v>117</v>
      </c>
      <c r="L17" s="84" t="s">
        <v>117</v>
      </c>
      <c r="M17" s="35">
        <v>0</v>
      </c>
      <c r="N17" s="85">
        <f t="shared" si="1"/>
        <v>0</v>
      </c>
      <c r="O17" s="84" t="s">
        <v>117</v>
      </c>
      <c r="P17" s="84" t="s">
        <v>117</v>
      </c>
      <c r="Q17" s="84" t="s">
        <v>117</v>
      </c>
      <c r="R17" s="87">
        <f t="shared" si="3"/>
        <v>0</v>
      </c>
    </row>
    <row r="18" spans="1:18" s="1" customFormat="1" ht="12.95" customHeight="1" x14ac:dyDescent="0.2">
      <c r="A18" s="14"/>
      <c r="B18" s="38" t="s">
        <v>251</v>
      </c>
      <c r="C18" s="83" t="s">
        <v>252</v>
      </c>
      <c r="D18" s="52" t="s">
        <v>225</v>
      </c>
      <c r="E18" s="84" t="s">
        <v>117</v>
      </c>
      <c r="F18" s="84" t="s">
        <v>117</v>
      </c>
      <c r="G18" s="84" t="s">
        <v>117</v>
      </c>
      <c r="H18" s="84" t="s">
        <v>117</v>
      </c>
      <c r="I18" s="84" t="s">
        <v>117</v>
      </c>
      <c r="J18" s="85">
        <f t="shared" si="0"/>
        <v>0</v>
      </c>
      <c r="K18" s="84" t="s">
        <v>117</v>
      </c>
      <c r="L18" s="84" t="s">
        <v>117</v>
      </c>
      <c r="M18" s="35">
        <v>0</v>
      </c>
      <c r="N18" s="85">
        <f t="shared" si="1"/>
        <v>0</v>
      </c>
      <c r="O18" s="84" t="s">
        <v>117</v>
      </c>
      <c r="P18" s="84" t="s">
        <v>117</v>
      </c>
      <c r="Q18" s="84" t="s">
        <v>117</v>
      </c>
      <c r="R18" s="87">
        <f t="shared" si="3"/>
        <v>0</v>
      </c>
    </row>
    <row r="19" spans="1:18" s="1" customFormat="1" ht="12.95" customHeight="1" x14ac:dyDescent="0.2">
      <c r="A19" s="14"/>
      <c r="B19" s="22" t="s">
        <v>253</v>
      </c>
      <c r="C19" s="83" t="s">
        <v>254</v>
      </c>
      <c r="D19" s="52" t="s">
        <v>225</v>
      </c>
      <c r="E19" s="84" t="s">
        <v>117</v>
      </c>
      <c r="F19" s="84" t="s">
        <v>117</v>
      </c>
      <c r="G19" s="84" t="s">
        <v>117</v>
      </c>
      <c r="H19" s="84" t="s">
        <v>117</v>
      </c>
      <c r="I19" s="84" t="s">
        <v>117</v>
      </c>
      <c r="J19" s="85">
        <f t="shared" si="0"/>
        <v>0</v>
      </c>
      <c r="K19" s="84" t="s">
        <v>117</v>
      </c>
      <c r="L19" s="84" t="s">
        <v>117</v>
      </c>
      <c r="M19" s="35">
        <v>0</v>
      </c>
      <c r="N19" s="85">
        <f t="shared" si="1"/>
        <v>0</v>
      </c>
      <c r="O19" s="84" t="s">
        <v>117</v>
      </c>
      <c r="P19" s="84" t="s">
        <v>117</v>
      </c>
      <c r="Q19" s="86">
        <v>0</v>
      </c>
      <c r="R19" s="87">
        <f t="shared" si="3"/>
        <v>0</v>
      </c>
    </row>
    <row r="20" spans="1:18" s="1" customFormat="1" ht="12.95" customHeight="1" x14ac:dyDescent="0.2">
      <c r="A20" s="14"/>
      <c r="B20" s="22" t="s">
        <v>255</v>
      </c>
      <c r="C20" s="83" t="s">
        <v>256</v>
      </c>
      <c r="D20" s="52" t="s">
        <v>225</v>
      </c>
      <c r="E20" s="84" t="s">
        <v>117</v>
      </c>
      <c r="F20" s="84" t="s">
        <v>117</v>
      </c>
      <c r="G20" s="84" t="s">
        <v>117</v>
      </c>
      <c r="H20" s="84" t="s">
        <v>117</v>
      </c>
      <c r="I20" s="84" t="s">
        <v>117</v>
      </c>
      <c r="J20" s="85">
        <f t="shared" si="0"/>
        <v>0</v>
      </c>
      <c r="K20" s="84" t="s">
        <v>117</v>
      </c>
      <c r="L20" s="84" t="s">
        <v>117</v>
      </c>
      <c r="M20" s="35">
        <v>0</v>
      </c>
      <c r="N20" s="85">
        <f t="shared" si="1"/>
        <v>0</v>
      </c>
      <c r="O20" s="84" t="s">
        <v>117</v>
      </c>
      <c r="P20" s="84" t="s">
        <v>117</v>
      </c>
      <c r="Q20" s="86">
        <v>0</v>
      </c>
      <c r="R20" s="87">
        <f t="shared" si="3"/>
        <v>0</v>
      </c>
    </row>
    <row r="21" spans="1:18" s="1" customFormat="1" ht="26.1" customHeight="1" x14ac:dyDescent="0.2">
      <c r="A21" s="14"/>
      <c r="B21" s="33" t="s">
        <v>257</v>
      </c>
      <c r="C21" s="83" t="s">
        <v>258</v>
      </c>
      <c r="D21" s="52" t="s">
        <v>225</v>
      </c>
      <c r="E21" s="84" t="s">
        <v>117</v>
      </c>
      <c r="F21" s="84" t="s">
        <v>117</v>
      </c>
      <c r="G21" s="84" t="s">
        <v>117</v>
      </c>
      <c r="H21" s="84" t="s">
        <v>117</v>
      </c>
      <c r="I21" s="84" t="s">
        <v>117</v>
      </c>
      <c r="J21" s="85">
        <f t="shared" si="0"/>
        <v>0</v>
      </c>
      <c r="K21" s="84" t="s">
        <v>117</v>
      </c>
      <c r="L21" s="84" t="s">
        <v>117</v>
      </c>
      <c r="M21" s="35">
        <v>0</v>
      </c>
      <c r="N21" s="85">
        <f t="shared" si="1"/>
        <v>0</v>
      </c>
      <c r="O21" s="84" t="s">
        <v>117</v>
      </c>
      <c r="P21" s="84" t="s">
        <v>117</v>
      </c>
      <c r="Q21" s="86">
        <v>0</v>
      </c>
      <c r="R21" s="87">
        <f t="shared" si="3"/>
        <v>0</v>
      </c>
    </row>
    <row r="22" spans="1:18" s="1" customFormat="1" ht="12.95" customHeight="1" x14ac:dyDescent="0.2">
      <c r="A22" s="14"/>
      <c r="B22" s="33" t="s">
        <v>259</v>
      </c>
      <c r="C22" s="83" t="s">
        <v>260</v>
      </c>
      <c r="D22" s="52" t="s">
        <v>225</v>
      </c>
      <c r="E22" s="84" t="s">
        <v>117</v>
      </c>
      <c r="F22" s="84" t="s">
        <v>117</v>
      </c>
      <c r="G22" s="84" t="s">
        <v>117</v>
      </c>
      <c r="H22" s="84" t="s">
        <v>117</v>
      </c>
      <c r="I22" s="84" t="s">
        <v>117</v>
      </c>
      <c r="J22" s="85">
        <f t="shared" si="0"/>
        <v>0</v>
      </c>
      <c r="K22" s="84" t="s">
        <v>117</v>
      </c>
      <c r="L22" s="84" t="s">
        <v>117</v>
      </c>
      <c r="M22" s="35">
        <v>0</v>
      </c>
      <c r="N22" s="85">
        <f t="shared" si="1"/>
        <v>0</v>
      </c>
      <c r="O22" s="84" t="s">
        <v>117</v>
      </c>
      <c r="P22" s="84" t="s">
        <v>117</v>
      </c>
      <c r="Q22" s="86">
        <v>0</v>
      </c>
      <c r="R22" s="87">
        <f t="shared" si="3"/>
        <v>0</v>
      </c>
    </row>
    <row r="23" spans="1:18" s="1" customFormat="1" ht="12.95" customHeight="1" x14ac:dyDescent="0.2">
      <c r="A23" s="14"/>
      <c r="B23" s="38" t="s">
        <v>261</v>
      </c>
      <c r="C23" s="83" t="s">
        <v>262</v>
      </c>
      <c r="D23" s="52" t="s">
        <v>225</v>
      </c>
      <c r="E23" s="84" t="s">
        <v>117</v>
      </c>
      <c r="F23" s="84" t="s">
        <v>117</v>
      </c>
      <c r="G23" s="84" t="s">
        <v>117</v>
      </c>
      <c r="H23" s="84" t="s">
        <v>117</v>
      </c>
      <c r="I23" s="84" t="s">
        <v>117</v>
      </c>
      <c r="J23" s="85">
        <f t="shared" si="0"/>
        <v>0</v>
      </c>
      <c r="K23" s="84" t="s">
        <v>117</v>
      </c>
      <c r="L23" s="84" t="s">
        <v>117</v>
      </c>
      <c r="M23" s="35">
        <v>0</v>
      </c>
      <c r="N23" s="85">
        <f t="shared" si="1"/>
        <v>0</v>
      </c>
      <c r="O23" s="84" t="s">
        <v>117</v>
      </c>
      <c r="P23" s="84" t="s">
        <v>117</v>
      </c>
      <c r="Q23" s="86">
        <v>0</v>
      </c>
      <c r="R23" s="87">
        <f t="shared" si="3"/>
        <v>0</v>
      </c>
    </row>
    <row r="24" spans="1:18" s="1" customFormat="1" ht="12.95" customHeight="1" x14ac:dyDescent="0.2">
      <c r="A24" s="14"/>
      <c r="B24" s="33" t="s">
        <v>263</v>
      </c>
      <c r="C24" s="83" t="s">
        <v>264</v>
      </c>
      <c r="D24" s="52" t="s">
        <v>225</v>
      </c>
      <c r="E24" s="84" t="s">
        <v>117</v>
      </c>
      <c r="F24" s="84" t="s">
        <v>117</v>
      </c>
      <c r="G24" s="84" t="s">
        <v>117</v>
      </c>
      <c r="H24" s="84" t="s">
        <v>117</v>
      </c>
      <c r="I24" s="84" t="s">
        <v>117</v>
      </c>
      <c r="J24" s="85">
        <f t="shared" si="0"/>
        <v>0</v>
      </c>
      <c r="K24" s="84" t="s">
        <v>117</v>
      </c>
      <c r="L24" s="84" t="s">
        <v>117</v>
      </c>
      <c r="M24" s="35">
        <v>0</v>
      </c>
      <c r="N24" s="85">
        <f t="shared" si="1"/>
        <v>0</v>
      </c>
      <c r="O24" s="84" t="s">
        <v>117</v>
      </c>
      <c r="P24" s="84" t="s">
        <v>117</v>
      </c>
      <c r="Q24" s="86">
        <v>0</v>
      </c>
      <c r="R24" s="87">
        <f t="shared" si="3"/>
        <v>0</v>
      </c>
    </row>
    <row r="25" spans="1:18" s="1" customFormat="1" ht="12.95" customHeight="1" x14ac:dyDescent="0.2">
      <c r="A25" s="14"/>
      <c r="B25" s="22" t="s">
        <v>265</v>
      </c>
      <c r="C25" s="83" t="s">
        <v>266</v>
      </c>
      <c r="D25" s="52" t="s">
        <v>225</v>
      </c>
      <c r="E25" s="84" t="s">
        <v>117</v>
      </c>
      <c r="F25" s="84" t="s">
        <v>117</v>
      </c>
      <c r="G25" s="84" t="s">
        <v>117</v>
      </c>
      <c r="H25" s="84" t="s">
        <v>117</v>
      </c>
      <c r="I25" s="84" t="s">
        <v>117</v>
      </c>
      <c r="J25" s="85">
        <f t="shared" si="0"/>
        <v>0</v>
      </c>
      <c r="K25" s="84" t="s">
        <v>117</v>
      </c>
      <c r="L25" s="84" t="s">
        <v>117</v>
      </c>
      <c r="M25" s="35">
        <v>0</v>
      </c>
      <c r="N25" s="85">
        <f t="shared" si="1"/>
        <v>0</v>
      </c>
      <c r="O25" s="84" t="s">
        <v>117</v>
      </c>
      <c r="P25" s="84" t="s">
        <v>117</v>
      </c>
      <c r="Q25" s="86">
        <v>0</v>
      </c>
      <c r="R25" s="87">
        <f t="shared" si="3"/>
        <v>0</v>
      </c>
    </row>
    <row r="26" spans="1:18" s="1" customFormat="1" ht="26.1" customHeight="1" x14ac:dyDescent="0.2">
      <c r="A26" s="14"/>
      <c r="B26" s="22" t="s">
        <v>267</v>
      </c>
      <c r="C26" s="83" t="s">
        <v>268</v>
      </c>
      <c r="D26" s="52" t="s">
        <v>225</v>
      </c>
      <c r="E26" s="84" t="s">
        <v>117</v>
      </c>
      <c r="F26" s="84" t="s">
        <v>117</v>
      </c>
      <c r="G26" s="84" t="s">
        <v>117</v>
      </c>
      <c r="H26" s="84" t="s">
        <v>117</v>
      </c>
      <c r="I26" s="84" t="s">
        <v>117</v>
      </c>
      <c r="J26" s="85">
        <f>(IF((IF(G26="-",0,G26))=0,0,(IF(I26="-",0,I26))/(IF(G26="-",0,G26))))*100</f>
        <v>0</v>
      </c>
      <c r="K26" s="84" t="s">
        <v>117</v>
      </c>
      <c r="L26" s="84" t="s">
        <v>117</v>
      </c>
      <c r="M26" s="35">
        <v>0</v>
      </c>
      <c r="N26" s="85">
        <f t="shared" si="1"/>
        <v>0</v>
      </c>
      <c r="O26" s="84" t="s">
        <v>117</v>
      </c>
      <c r="P26" s="84" t="s">
        <v>117</v>
      </c>
      <c r="Q26" s="86">
        <v>0</v>
      </c>
      <c r="R26" s="87">
        <f t="shared" si="3"/>
        <v>0</v>
      </c>
    </row>
    <row r="27" spans="1:18" s="1" customFormat="1" ht="12.95" customHeight="1" x14ac:dyDescent="0.2">
      <c r="A27" s="14"/>
      <c r="B27" s="22" t="s">
        <v>269</v>
      </c>
      <c r="C27" s="83" t="s">
        <v>270</v>
      </c>
      <c r="D27" s="52" t="s">
        <v>225</v>
      </c>
      <c r="E27" s="84" t="s">
        <v>117</v>
      </c>
      <c r="F27" s="84" t="s">
        <v>117</v>
      </c>
      <c r="G27" s="84" t="s">
        <v>117</v>
      </c>
      <c r="H27" s="84" t="s">
        <v>117</v>
      </c>
      <c r="I27" s="84" t="s">
        <v>117</v>
      </c>
      <c r="J27" s="85">
        <f t="shared" ref="J27:J32" si="4">IF((IF(G27="-",0,G27))=0,0,(IF(I27="-",0,I27))/(IF(G27="-",0,G27)))</f>
        <v>0</v>
      </c>
      <c r="K27" s="84" t="s">
        <v>117</v>
      </c>
      <c r="L27" s="84" t="s">
        <v>117</v>
      </c>
      <c r="M27" s="35">
        <v>0</v>
      </c>
      <c r="N27" s="85">
        <f t="shared" si="1"/>
        <v>0</v>
      </c>
      <c r="O27" s="84" t="s">
        <v>117</v>
      </c>
      <c r="P27" s="84" t="s">
        <v>117</v>
      </c>
      <c r="Q27" s="86">
        <v>0</v>
      </c>
      <c r="R27" s="87">
        <f t="shared" si="3"/>
        <v>0</v>
      </c>
    </row>
    <row r="28" spans="1:18" s="1" customFormat="1" ht="12.95" customHeight="1" x14ac:dyDescent="0.2">
      <c r="A28" s="14"/>
      <c r="B28" s="33" t="s">
        <v>271</v>
      </c>
      <c r="C28" s="83" t="s">
        <v>272</v>
      </c>
      <c r="D28" s="52" t="s">
        <v>225</v>
      </c>
      <c r="E28" s="84" t="s">
        <v>117</v>
      </c>
      <c r="F28" s="84" t="s">
        <v>117</v>
      </c>
      <c r="G28" s="84" t="s">
        <v>117</v>
      </c>
      <c r="H28" s="84" t="s">
        <v>117</v>
      </c>
      <c r="I28" s="84" t="s">
        <v>117</v>
      </c>
      <c r="J28" s="85">
        <f t="shared" si="4"/>
        <v>0</v>
      </c>
      <c r="K28" s="84" t="s">
        <v>117</v>
      </c>
      <c r="L28" s="84" t="s">
        <v>117</v>
      </c>
      <c r="M28" s="35">
        <v>0</v>
      </c>
      <c r="N28" s="85">
        <f t="shared" si="1"/>
        <v>0</v>
      </c>
      <c r="O28" s="84" t="s">
        <v>117</v>
      </c>
      <c r="P28" s="84" t="s">
        <v>117</v>
      </c>
      <c r="Q28" s="86">
        <v>0</v>
      </c>
      <c r="R28" s="87">
        <f t="shared" si="3"/>
        <v>0</v>
      </c>
    </row>
    <row r="29" spans="1:18" s="1" customFormat="1" ht="12.95" customHeight="1" x14ac:dyDescent="0.2">
      <c r="A29" s="14"/>
      <c r="B29" s="22" t="s">
        <v>273</v>
      </c>
      <c r="C29" s="83" t="s">
        <v>274</v>
      </c>
      <c r="D29" s="52" t="s">
        <v>225</v>
      </c>
      <c r="E29" s="84" t="s">
        <v>117</v>
      </c>
      <c r="F29" s="84" t="s">
        <v>117</v>
      </c>
      <c r="G29" s="84" t="s">
        <v>117</v>
      </c>
      <c r="H29" s="84" t="s">
        <v>117</v>
      </c>
      <c r="I29" s="84" t="s">
        <v>117</v>
      </c>
      <c r="J29" s="85">
        <f t="shared" si="4"/>
        <v>0</v>
      </c>
      <c r="K29" s="84" t="s">
        <v>117</v>
      </c>
      <c r="L29" s="84" t="s">
        <v>117</v>
      </c>
      <c r="M29" s="35">
        <v>0</v>
      </c>
      <c r="N29" s="85">
        <f t="shared" si="1"/>
        <v>0</v>
      </c>
      <c r="O29" s="84" t="s">
        <v>117</v>
      </c>
      <c r="P29" s="84" t="s">
        <v>117</v>
      </c>
      <c r="Q29" s="86">
        <v>0</v>
      </c>
      <c r="R29" s="87">
        <f t="shared" si="3"/>
        <v>0</v>
      </c>
    </row>
    <row r="30" spans="1:18" s="1" customFormat="1" ht="12.95" customHeight="1" x14ac:dyDescent="0.2">
      <c r="A30" s="14"/>
      <c r="B30" s="33" t="s">
        <v>275</v>
      </c>
      <c r="C30" s="83" t="s">
        <v>276</v>
      </c>
      <c r="D30" s="52" t="s">
        <v>225</v>
      </c>
      <c r="E30" s="84" t="s">
        <v>117</v>
      </c>
      <c r="F30" s="84" t="s">
        <v>117</v>
      </c>
      <c r="G30" s="84" t="s">
        <v>117</v>
      </c>
      <c r="H30" s="84" t="s">
        <v>117</v>
      </c>
      <c r="I30" s="84" t="s">
        <v>117</v>
      </c>
      <c r="J30" s="85">
        <f t="shared" si="4"/>
        <v>0</v>
      </c>
      <c r="K30" s="84" t="s">
        <v>117</v>
      </c>
      <c r="L30" s="84" t="s">
        <v>117</v>
      </c>
      <c r="M30" s="35">
        <v>0</v>
      </c>
      <c r="N30" s="85">
        <f t="shared" si="1"/>
        <v>0</v>
      </c>
      <c r="O30" s="84" t="s">
        <v>117</v>
      </c>
      <c r="P30" s="84" t="s">
        <v>117</v>
      </c>
      <c r="Q30" s="86">
        <v>0</v>
      </c>
      <c r="R30" s="87">
        <f t="shared" si="3"/>
        <v>0</v>
      </c>
    </row>
    <row r="31" spans="1:18" s="1" customFormat="1" ht="26.1" customHeight="1" x14ac:dyDescent="0.2">
      <c r="A31" s="14"/>
      <c r="B31" s="22" t="s">
        <v>277</v>
      </c>
      <c r="C31" s="83" t="s">
        <v>278</v>
      </c>
      <c r="D31" s="52" t="s">
        <v>225</v>
      </c>
      <c r="E31" s="84" t="s">
        <v>117</v>
      </c>
      <c r="F31" s="84" t="s">
        <v>117</v>
      </c>
      <c r="G31" s="84" t="s">
        <v>117</v>
      </c>
      <c r="H31" s="84" t="s">
        <v>117</v>
      </c>
      <c r="I31" s="84" t="s">
        <v>117</v>
      </c>
      <c r="J31" s="85">
        <f t="shared" si="4"/>
        <v>0</v>
      </c>
      <c r="K31" s="84" t="s">
        <v>117</v>
      </c>
      <c r="L31" s="84" t="s">
        <v>117</v>
      </c>
      <c r="M31" s="35">
        <v>0</v>
      </c>
      <c r="N31" s="85">
        <f t="shared" si="1"/>
        <v>0</v>
      </c>
      <c r="O31" s="84" t="s">
        <v>117</v>
      </c>
      <c r="P31" s="84" t="s">
        <v>117</v>
      </c>
      <c r="Q31" s="86">
        <v>0</v>
      </c>
      <c r="R31" s="87">
        <f t="shared" si="3"/>
        <v>0</v>
      </c>
    </row>
    <row r="32" spans="1:18" s="1" customFormat="1" ht="12.95" customHeight="1" x14ac:dyDescent="0.2">
      <c r="A32" s="14"/>
      <c r="B32" s="22" t="s">
        <v>279</v>
      </c>
      <c r="C32" s="83" t="s">
        <v>280</v>
      </c>
      <c r="D32" s="52" t="s">
        <v>225</v>
      </c>
      <c r="E32" s="84" t="s">
        <v>117</v>
      </c>
      <c r="F32" s="84" t="s">
        <v>117</v>
      </c>
      <c r="G32" s="84" t="s">
        <v>117</v>
      </c>
      <c r="H32" s="84" t="s">
        <v>117</v>
      </c>
      <c r="I32" s="84" t="s">
        <v>117</v>
      </c>
      <c r="J32" s="85">
        <f t="shared" si="4"/>
        <v>0</v>
      </c>
      <c r="K32" s="84" t="s">
        <v>117</v>
      </c>
      <c r="L32" s="84" t="s">
        <v>117</v>
      </c>
      <c r="M32" s="35">
        <v>0</v>
      </c>
      <c r="N32" s="85">
        <f t="shared" si="1"/>
        <v>0</v>
      </c>
      <c r="O32" s="84" t="s">
        <v>117</v>
      </c>
      <c r="P32" s="84" t="s">
        <v>117</v>
      </c>
      <c r="Q32" s="86">
        <v>0</v>
      </c>
      <c r="R32" s="87">
        <f t="shared" si="3"/>
        <v>0</v>
      </c>
    </row>
    <row r="33" spans="1:18" s="1" customFormat="1" ht="12.95" customHeight="1" x14ac:dyDescent="0.2">
      <c r="A33" s="14"/>
      <c r="B33" s="22" t="s">
        <v>281</v>
      </c>
      <c r="C33" s="83" t="s">
        <v>282</v>
      </c>
      <c r="D33" s="52" t="s">
        <v>225</v>
      </c>
      <c r="E33" s="86">
        <v>0</v>
      </c>
      <c r="F33" s="86">
        <v>0</v>
      </c>
      <c r="G33" s="84" t="s">
        <v>117</v>
      </c>
      <c r="H33" s="84" t="s">
        <v>117</v>
      </c>
      <c r="I33" s="84" t="s">
        <v>117</v>
      </c>
      <c r="J33" s="52" t="s">
        <v>226</v>
      </c>
      <c r="K33" s="84" t="s">
        <v>117</v>
      </c>
      <c r="L33" s="84" t="s">
        <v>117</v>
      </c>
      <c r="M33" s="35">
        <v>0</v>
      </c>
      <c r="N33" s="85">
        <f t="shared" si="1"/>
        <v>0</v>
      </c>
      <c r="O33" s="84" t="s">
        <v>117</v>
      </c>
      <c r="P33" s="84" t="s">
        <v>117</v>
      </c>
      <c r="Q33" s="86">
        <v>0</v>
      </c>
      <c r="R33" s="87">
        <f t="shared" si="3"/>
        <v>0</v>
      </c>
    </row>
    <row r="34" spans="1:18" s="1" customFormat="1" ht="26.1" customHeight="1" x14ac:dyDescent="0.2">
      <c r="A34" s="32"/>
      <c r="B34" s="33" t="s">
        <v>283</v>
      </c>
      <c r="C34" s="83" t="s">
        <v>284</v>
      </c>
      <c r="D34" s="52" t="s">
        <v>225</v>
      </c>
      <c r="E34" s="52" t="s">
        <v>226</v>
      </c>
      <c r="F34" s="52" t="s">
        <v>226</v>
      </c>
      <c r="G34" s="84" t="s">
        <v>117</v>
      </c>
      <c r="H34" s="84" t="s">
        <v>117</v>
      </c>
      <c r="I34" s="84" t="s">
        <v>117</v>
      </c>
      <c r="J34" s="52" t="s">
        <v>226</v>
      </c>
      <c r="K34" s="84" t="s">
        <v>117</v>
      </c>
      <c r="L34" s="84" t="s">
        <v>117</v>
      </c>
      <c r="M34" s="35">
        <v>0</v>
      </c>
      <c r="N34" s="85">
        <f t="shared" si="1"/>
        <v>0</v>
      </c>
      <c r="O34" s="84" t="s">
        <v>117</v>
      </c>
      <c r="P34" s="84" t="s">
        <v>117</v>
      </c>
      <c r="Q34" s="86">
        <v>0</v>
      </c>
      <c r="R34" s="87">
        <f t="shared" si="3"/>
        <v>0</v>
      </c>
    </row>
    <row r="35" spans="1:18" s="1" customFormat="1" ht="12.95" customHeight="1" x14ac:dyDescent="0.2">
      <c r="A35" s="14"/>
      <c r="B35" s="33" t="s">
        <v>285</v>
      </c>
      <c r="C35" s="83" t="s">
        <v>286</v>
      </c>
      <c r="D35" s="52" t="s">
        <v>225</v>
      </c>
      <c r="E35" s="52" t="s">
        <v>226</v>
      </c>
      <c r="F35" s="52" t="s">
        <v>226</v>
      </c>
      <c r="G35" s="84" t="s">
        <v>117</v>
      </c>
      <c r="H35" s="84" t="s">
        <v>117</v>
      </c>
      <c r="I35" s="84" t="s">
        <v>117</v>
      </c>
      <c r="J35" s="52" t="s">
        <v>226</v>
      </c>
      <c r="K35" s="84" t="s">
        <v>117</v>
      </c>
      <c r="L35" s="84" t="s">
        <v>117</v>
      </c>
      <c r="M35" s="35">
        <v>0</v>
      </c>
      <c r="N35" s="85">
        <f t="shared" si="1"/>
        <v>0</v>
      </c>
      <c r="O35" s="84" t="s">
        <v>117</v>
      </c>
      <c r="P35" s="84" t="s">
        <v>117</v>
      </c>
      <c r="Q35" s="86">
        <v>0</v>
      </c>
      <c r="R35" s="87">
        <f t="shared" si="3"/>
        <v>0</v>
      </c>
    </row>
    <row r="36" spans="1:18" s="1" customFormat="1" ht="12.95" customHeight="1" x14ac:dyDescent="0.2">
      <c r="A36" s="14"/>
      <c r="B36" s="33" t="s">
        <v>287</v>
      </c>
      <c r="C36" s="83" t="s">
        <v>288</v>
      </c>
      <c r="D36" s="52" t="s">
        <v>225</v>
      </c>
      <c r="E36" s="52" t="s">
        <v>226</v>
      </c>
      <c r="F36" s="52" t="s">
        <v>226</v>
      </c>
      <c r="G36" s="84" t="s">
        <v>117</v>
      </c>
      <c r="H36" s="84" t="s">
        <v>117</v>
      </c>
      <c r="I36" s="84" t="s">
        <v>117</v>
      </c>
      <c r="J36" s="52" t="s">
        <v>226</v>
      </c>
      <c r="K36" s="84" t="s">
        <v>117</v>
      </c>
      <c r="L36" s="84" t="s">
        <v>117</v>
      </c>
      <c r="M36" s="35">
        <v>0</v>
      </c>
      <c r="N36" s="85">
        <f t="shared" si="1"/>
        <v>0</v>
      </c>
      <c r="O36" s="84" t="s">
        <v>117</v>
      </c>
      <c r="P36" s="84" t="s">
        <v>117</v>
      </c>
      <c r="Q36" s="86">
        <v>0</v>
      </c>
      <c r="R36" s="87">
        <f t="shared" si="3"/>
        <v>0</v>
      </c>
    </row>
    <row r="37" spans="1:18" s="1" customFormat="1" ht="26.1" customHeight="1" x14ac:dyDescent="0.2">
      <c r="A37" s="14"/>
      <c r="B37" s="33" t="s">
        <v>289</v>
      </c>
      <c r="C37" s="83" t="s">
        <v>290</v>
      </c>
      <c r="D37" s="52" t="s">
        <v>225</v>
      </c>
      <c r="E37" s="84" t="s">
        <v>117</v>
      </c>
      <c r="F37" s="84" t="s">
        <v>117</v>
      </c>
      <c r="G37" s="84" t="s">
        <v>117</v>
      </c>
      <c r="H37" s="84" t="s">
        <v>117</v>
      </c>
      <c r="I37" s="84" t="s">
        <v>117</v>
      </c>
      <c r="J37" s="85">
        <f>IF((IF(G37="-",0,G37))=0,0,(IF(I37="-",0,I37))/(IF(G37="-",0,G37)))</f>
        <v>0</v>
      </c>
      <c r="K37" s="84" t="s">
        <v>117</v>
      </c>
      <c r="L37" s="84" t="s">
        <v>117</v>
      </c>
      <c r="M37" s="35">
        <v>0</v>
      </c>
      <c r="N37" s="85">
        <f t="shared" si="1"/>
        <v>0</v>
      </c>
      <c r="O37" s="84" t="s">
        <v>117</v>
      </c>
      <c r="P37" s="84" t="s">
        <v>117</v>
      </c>
      <c r="Q37" s="86">
        <v>0</v>
      </c>
      <c r="R37" s="87">
        <f t="shared" si="3"/>
        <v>0</v>
      </c>
    </row>
    <row r="38" spans="1:18" s="1" customFormat="1" ht="12.95" customHeight="1" x14ac:dyDescent="0.2">
      <c r="A38" s="14"/>
      <c r="B38" s="22" t="s">
        <v>291</v>
      </c>
      <c r="C38" s="83" t="s">
        <v>292</v>
      </c>
      <c r="D38" s="52" t="s">
        <v>225</v>
      </c>
      <c r="E38" s="85">
        <f>IF(E39="-",0,E39) + IF(E40="-",0,E40) + IF(E41="-",0,E41)</f>
        <v>0</v>
      </c>
      <c r="F38" s="85">
        <f>IF(F39="-",0,F39) + IF(F40="-",0,F40) + IF(F41="-",0,F41)</f>
        <v>0</v>
      </c>
      <c r="G38" s="85">
        <f>IF(G39="-",0,G39) + IF(G40="-",0,G40) + IF(G41="-",0,G41)</f>
        <v>0</v>
      </c>
      <c r="H38" s="85">
        <f>IF(H39="-",0,H39) + IF(H40="-",0,H40) + IF(H41="-",0,H41)</f>
        <v>0</v>
      </c>
      <c r="I38" s="85">
        <f>IF(I39="-",0,I39) + IF(I40="-",0,I40) + IF(I41="-",0,I41)</f>
        <v>0</v>
      </c>
      <c r="J38" s="52" t="s">
        <v>226</v>
      </c>
      <c r="K38" s="85">
        <f>IF(K39="-",0,K39) + IF(K40="-",0,K40) + IF(K41="-",0,K41)</f>
        <v>0</v>
      </c>
      <c r="L38" s="85">
        <f>IF(L39="-",0,L39) + IF(L40="-",0,L40) + IF(L41="-",0,L41)</f>
        <v>0</v>
      </c>
      <c r="M38" s="69">
        <f>IF(M39="-",0,M39) + IF(M40="-",0,M40) + IF(M41="-",0,M41)</f>
        <v>0</v>
      </c>
      <c r="N38" s="85">
        <f t="shared" si="1"/>
        <v>0</v>
      </c>
      <c r="O38" s="85">
        <f>IF(O39="-",0,O39) + IF(O40="-",0,O40) + IF(O41="-",0,O41)</f>
        <v>0</v>
      </c>
      <c r="P38" s="85">
        <f>IF(P39="-",0,P39) + IF(P40="-",0,P40) + IF(P41="-",0,P41)</f>
        <v>0</v>
      </c>
      <c r="Q38" s="85">
        <f>IF(Q39="-",0,Q39) + IF(Q40="-",0,Q40) + IF(Q41="-",0,Q41)</f>
        <v>0</v>
      </c>
      <c r="R38" s="87">
        <f>IF(R39="-",0,R39) + IF(R40="-",0,R40) + IF(R41="-",0,R41)</f>
        <v>0</v>
      </c>
    </row>
    <row r="39" spans="1:18" s="1" customFormat="1" ht="26.1" customHeight="1" x14ac:dyDescent="0.2">
      <c r="A39" s="14"/>
      <c r="B39" s="33" t="s">
        <v>293</v>
      </c>
      <c r="C39" s="83" t="s">
        <v>294</v>
      </c>
      <c r="D39" s="52" t="s">
        <v>225</v>
      </c>
      <c r="E39" s="84" t="s">
        <v>117</v>
      </c>
      <c r="F39" s="84" t="s">
        <v>117</v>
      </c>
      <c r="G39" s="84" t="s">
        <v>117</v>
      </c>
      <c r="H39" s="84" t="s">
        <v>117</v>
      </c>
      <c r="I39" s="84" t="s">
        <v>117</v>
      </c>
      <c r="J39" s="85">
        <f>IF((IF(G39="-",0,G39))=0,0,(IF(I39="-",0,I39))/(IF(G39="-",0,G39)))</f>
        <v>0</v>
      </c>
      <c r="K39" s="84" t="s">
        <v>117</v>
      </c>
      <c r="L39" s="84" t="s">
        <v>117</v>
      </c>
      <c r="M39" s="35">
        <v>0</v>
      </c>
      <c r="N39" s="85">
        <f t="shared" si="1"/>
        <v>0</v>
      </c>
      <c r="O39" s="84" t="s">
        <v>117</v>
      </c>
      <c r="P39" s="84" t="s">
        <v>117</v>
      </c>
      <c r="Q39" s="86">
        <v>0</v>
      </c>
      <c r="R39" s="87">
        <f>IF(H39="-",0,H39)+IF(I39="-",0,I39)+IF(K39="-",0,K39)-IF(L39="-",0,L39)-IF(O39="-",0,O39)-IF(P39="-",0,P39)-IF(Q39="-",0,Q39)</f>
        <v>0</v>
      </c>
    </row>
    <row r="40" spans="1:18" s="1" customFormat="1" ht="12.95" customHeight="1" x14ac:dyDescent="0.2">
      <c r="A40" s="14"/>
      <c r="B40" s="33" t="s">
        <v>295</v>
      </c>
      <c r="C40" s="83" t="s">
        <v>296</v>
      </c>
      <c r="D40" s="52" t="s">
        <v>225</v>
      </c>
      <c r="E40" s="84" t="s">
        <v>117</v>
      </c>
      <c r="F40" s="84" t="s">
        <v>117</v>
      </c>
      <c r="G40" s="84" t="s">
        <v>117</v>
      </c>
      <c r="H40" s="84" t="s">
        <v>117</v>
      </c>
      <c r="I40" s="84" t="s">
        <v>117</v>
      </c>
      <c r="J40" s="85">
        <f>IF((IF(G40="-",0,G40))=0,0,(IF(I40="-",0,I40))/(IF(G40="-",0,G40)))</f>
        <v>0</v>
      </c>
      <c r="K40" s="84" t="s">
        <v>117</v>
      </c>
      <c r="L40" s="84" t="s">
        <v>117</v>
      </c>
      <c r="M40" s="35">
        <v>0</v>
      </c>
      <c r="N40" s="85">
        <f t="shared" si="1"/>
        <v>0</v>
      </c>
      <c r="O40" s="84" t="s">
        <v>117</v>
      </c>
      <c r="P40" s="84" t="s">
        <v>117</v>
      </c>
      <c r="Q40" s="86">
        <v>0</v>
      </c>
      <c r="R40" s="87">
        <f>IF(H40="-",0,H40)+IF(I40="-",0,I40)+IF(K40="-",0,K40)-IF(L40="-",0,L40)-IF(O40="-",0,O40)-IF(P40="-",0,P40)-IF(Q40="-",0,Q40)</f>
        <v>0</v>
      </c>
    </row>
    <row r="41" spans="1:18" s="1" customFormat="1" ht="26.1" customHeight="1" x14ac:dyDescent="0.2">
      <c r="A41" s="14"/>
      <c r="B41" s="33" t="s">
        <v>297</v>
      </c>
      <c r="C41" s="83" t="s">
        <v>298</v>
      </c>
      <c r="D41" s="52" t="s">
        <v>225</v>
      </c>
      <c r="E41" s="84" t="s">
        <v>117</v>
      </c>
      <c r="F41" s="84" t="s">
        <v>117</v>
      </c>
      <c r="G41" s="84" t="s">
        <v>117</v>
      </c>
      <c r="H41" s="84" t="s">
        <v>117</v>
      </c>
      <c r="I41" s="84" t="s">
        <v>117</v>
      </c>
      <c r="J41" s="85">
        <f>IF((IF(G41="-",0,G41))=0,0,(IF(I41="-",0,I41))/(IF(G41="-",0,G41)))</f>
        <v>0</v>
      </c>
      <c r="K41" s="84" t="s">
        <v>117</v>
      </c>
      <c r="L41" s="84" t="s">
        <v>117</v>
      </c>
      <c r="M41" s="35">
        <v>0</v>
      </c>
      <c r="N41" s="85">
        <f t="shared" si="1"/>
        <v>0</v>
      </c>
      <c r="O41" s="84" t="s">
        <v>117</v>
      </c>
      <c r="P41" s="84" t="s">
        <v>117</v>
      </c>
      <c r="Q41" s="86">
        <v>0</v>
      </c>
      <c r="R41" s="87">
        <f>IF(H41="-",0,H41)+IF(I41="-",0,I41)+IF(K41="-",0,K41)-IF(L41="-",0,L41)-IF(O41="-",0,O41)-IF(P41="-",0,P41)-IF(Q41="-",0,Q41)</f>
        <v>0</v>
      </c>
    </row>
    <row r="42" spans="1:18" s="1" customFormat="1" ht="26.1" customHeight="1" x14ac:dyDescent="0.2">
      <c r="A42" s="14"/>
      <c r="B42" s="22" t="s">
        <v>299</v>
      </c>
      <c r="C42" s="83" t="s">
        <v>300</v>
      </c>
      <c r="D42" s="52" t="s">
        <v>225</v>
      </c>
      <c r="E42" s="86">
        <v>0</v>
      </c>
      <c r="F42" s="86">
        <v>0</v>
      </c>
      <c r="G42" s="84" t="s">
        <v>117</v>
      </c>
      <c r="H42" s="84" t="s">
        <v>117</v>
      </c>
      <c r="I42" s="84" t="s">
        <v>117</v>
      </c>
      <c r="J42" s="52" t="s">
        <v>226</v>
      </c>
      <c r="K42" s="84" t="s">
        <v>117</v>
      </c>
      <c r="L42" s="84" t="s">
        <v>117</v>
      </c>
      <c r="M42" s="35">
        <v>0</v>
      </c>
      <c r="N42" s="85">
        <f t="shared" si="1"/>
        <v>0</v>
      </c>
      <c r="O42" s="84" t="s">
        <v>117</v>
      </c>
      <c r="P42" s="84" t="s">
        <v>117</v>
      </c>
      <c r="Q42" s="86">
        <v>0</v>
      </c>
      <c r="R42" s="87">
        <f>IF(H42="-",0,H42)+IF(I42="-",0,I42)+IF(K42="-",0,K42)-IF(L42="-",0,L42)-IF(O42="-",0,O42)-IF(P42="-",0,P42)-IF(Q42="-",0,Q42)</f>
        <v>0</v>
      </c>
    </row>
    <row r="43" spans="1:18" s="1" customFormat="1" ht="26.1" customHeight="1" x14ac:dyDescent="0.2">
      <c r="A43" s="14"/>
      <c r="B43" s="33" t="s">
        <v>301</v>
      </c>
      <c r="C43" s="83" t="s">
        <v>302</v>
      </c>
      <c r="D43" s="52" t="s">
        <v>225</v>
      </c>
      <c r="E43" s="52" t="s">
        <v>226</v>
      </c>
      <c r="F43" s="52" t="s">
        <v>226</v>
      </c>
      <c r="G43" s="52" t="s">
        <v>226</v>
      </c>
      <c r="H43" s="84" t="s">
        <v>117</v>
      </c>
      <c r="I43" s="84" t="s">
        <v>117</v>
      </c>
      <c r="J43" s="52" t="s">
        <v>226</v>
      </c>
      <c r="K43" s="84" t="s">
        <v>117</v>
      </c>
      <c r="L43" s="84" t="s">
        <v>117</v>
      </c>
      <c r="M43" s="35">
        <v>0</v>
      </c>
      <c r="N43" s="85">
        <f t="shared" si="1"/>
        <v>0</v>
      </c>
      <c r="O43" s="84" t="s">
        <v>117</v>
      </c>
      <c r="P43" s="84" t="s">
        <v>117</v>
      </c>
      <c r="Q43" s="86">
        <v>0</v>
      </c>
      <c r="R43" s="87">
        <f>IF(H43="-",0,H43)+IF(I43="-",0,I43)+IF(K43="-",0,K43)-IF(L43="-",0,L43)-IF(O43="-",0,O43)-IF(P43="-",0,P43)-IF(Q43="-",0,Q43)</f>
        <v>0</v>
      </c>
    </row>
    <row r="44" spans="1:18" s="1" customFormat="1" ht="12.95" customHeight="1" x14ac:dyDescent="0.2">
      <c r="A44" s="14"/>
      <c r="B44" s="33" t="s">
        <v>303</v>
      </c>
      <c r="C44" s="83" t="s">
        <v>304</v>
      </c>
      <c r="D44" s="52" t="s">
        <v>305</v>
      </c>
      <c r="E44" s="52" t="s">
        <v>226</v>
      </c>
      <c r="F44" s="52" t="s">
        <v>226</v>
      </c>
      <c r="G44" s="52" t="s">
        <v>226</v>
      </c>
      <c r="H44" s="84" t="s">
        <v>117</v>
      </c>
      <c r="I44" s="84" t="s">
        <v>117</v>
      </c>
      <c r="J44" s="52" t="s">
        <v>226</v>
      </c>
      <c r="K44" s="84" t="s">
        <v>117</v>
      </c>
      <c r="L44" s="84" t="s">
        <v>117</v>
      </c>
      <c r="M44" s="35">
        <v>0</v>
      </c>
      <c r="N44" s="85">
        <f t="shared" si="1"/>
        <v>0</v>
      </c>
      <c r="O44" s="84" t="s">
        <v>117</v>
      </c>
      <c r="P44" s="52" t="s">
        <v>226</v>
      </c>
      <c r="Q44" s="52" t="s">
        <v>226</v>
      </c>
      <c r="R44" s="87">
        <f>IF(H44="-",0,H44)+IF(I44="-",0,I44)+IF(K44="-",0,K44)-IF(L44="-",0,L44)-IF(O44="-",0,O44)</f>
        <v>0</v>
      </c>
    </row>
    <row r="45" spans="1:18" s="1" customFormat="1" ht="12.95" customHeight="1" x14ac:dyDescent="0.2">
      <c r="A45" s="14"/>
      <c r="B45" s="33" t="s">
        <v>306</v>
      </c>
      <c r="C45" s="83" t="s">
        <v>307</v>
      </c>
      <c r="D45" s="52" t="s">
        <v>305</v>
      </c>
      <c r="E45" s="52" t="s">
        <v>226</v>
      </c>
      <c r="F45" s="52" t="s">
        <v>226</v>
      </c>
      <c r="G45" s="52" t="s">
        <v>226</v>
      </c>
      <c r="H45" s="84" t="s">
        <v>117</v>
      </c>
      <c r="I45" s="84" t="s">
        <v>117</v>
      </c>
      <c r="J45" s="52" t="s">
        <v>226</v>
      </c>
      <c r="K45" s="84" t="s">
        <v>117</v>
      </c>
      <c r="L45" s="84" t="s">
        <v>117</v>
      </c>
      <c r="M45" s="35">
        <v>0</v>
      </c>
      <c r="N45" s="85">
        <f t="shared" si="1"/>
        <v>0</v>
      </c>
      <c r="O45" s="84" t="s">
        <v>117</v>
      </c>
      <c r="P45" s="52" t="s">
        <v>226</v>
      </c>
      <c r="Q45" s="52" t="s">
        <v>226</v>
      </c>
      <c r="R45" s="87">
        <f>IF(H45="-",0,H45)+IF(I45="-",0,I45)+IF(K45="-",0,K45)-IF(L45="-",0,L45)-IF(O45="-",0,O45)</f>
        <v>0</v>
      </c>
    </row>
    <row r="46" spans="1:18" s="1" customFormat="1" ht="12.95" customHeight="1" x14ac:dyDescent="0.2">
      <c r="A46" s="14"/>
      <c r="B46" s="33" t="s">
        <v>308</v>
      </c>
      <c r="C46" s="83" t="s">
        <v>309</v>
      </c>
      <c r="D46" s="52" t="s">
        <v>305</v>
      </c>
      <c r="E46" s="52" t="s">
        <v>226</v>
      </c>
      <c r="F46" s="52" t="s">
        <v>226</v>
      </c>
      <c r="G46" s="52" t="s">
        <v>226</v>
      </c>
      <c r="H46" s="84" t="s">
        <v>117</v>
      </c>
      <c r="I46" s="84" t="s">
        <v>117</v>
      </c>
      <c r="J46" s="52" t="s">
        <v>226</v>
      </c>
      <c r="K46" s="84" t="s">
        <v>117</v>
      </c>
      <c r="L46" s="84" t="s">
        <v>117</v>
      </c>
      <c r="M46" s="35">
        <v>0</v>
      </c>
      <c r="N46" s="85">
        <f t="shared" si="1"/>
        <v>0</v>
      </c>
      <c r="O46" s="84" t="s">
        <v>117</v>
      </c>
      <c r="P46" s="52" t="s">
        <v>226</v>
      </c>
      <c r="Q46" s="52" t="s">
        <v>226</v>
      </c>
      <c r="R46" s="87">
        <f>IF(H46="-",0,H46)+IF(I46="-",0,I46)+IF(K46="-",0,K46)-IF(L46="-",0,L46)-IF(O46="-",0,O46)</f>
        <v>0</v>
      </c>
    </row>
    <row r="47" spans="1:18" s="1" customFormat="1" ht="12.95" customHeight="1" x14ac:dyDescent="0.2">
      <c r="A47" s="14"/>
      <c r="B47" s="33" t="s">
        <v>310</v>
      </c>
      <c r="C47" s="83" t="s">
        <v>311</v>
      </c>
      <c r="D47" s="52" t="s">
        <v>305</v>
      </c>
      <c r="E47" s="52" t="s">
        <v>226</v>
      </c>
      <c r="F47" s="52" t="s">
        <v>226</v>
      </c>
      <c r="G47" s="52" t="s">
        <v>226</v>
      </c>
      <c r="H47" s="84" t="s">
        <v>117</v>
      </c>
      <c r="I47" s="84" t="s">
        <v>117</v>
      </c>
      <c r="J47" s="52" t="s">
        <v>226</v>
      </c>
      <c r="K47" s="84" t="s">
        <v>117</v>
      </c>
      <c r="L47" s="84" t="s">
        <v>117</v>
      </c>
      <c r="M47" s="35">
        <v>0</v>
      </c>
      <c r="N47" s="85">
        <f t="shared" si="1"/>
        <v>0</v>
      </c>
      <c r="O47" s="84" t="s">
        <v>117</v>
      </c>
      <c r="P47" s="52" t="s">
        <v>226</v>
      </c>
      <c r="Q47" s="52" t="s">
        <v>226</v>
      </c>
      <c r="R47" s="87">
        <f>IF(H47="-",0,H47)+IF(I47="-",0,I47)+IF(K47="-",0,K47)-IF(L47="-",0,L47)-IF(O47="-",0,O47)</f>
        <v>0</v>
      </c>
    </row>
    <row r="48" spans="1:18" s="1" customFormat="1" ht="12.95" customHeight="1" x14ac:dyDescent="0.2">
      <c r="A48" s="14"/>
      <c r="B48" s="33" t="s">
        <v>312</v>
      </c>
      <c r="C48" s="88" t="s">
        <v>313</v>
      </c>
      <c r="D48" s="89" t="s">
        <v>225</v>
      </c>
      <c r="E48" s="89" t="s">
        <v>226</v>
      </c>
      <c r="F48" s="89" t="s">
        <v>226</v>
      </c>
      <c r="G48" s="89" t="s">
        <v>226</v>
      </c>
      <c r="H48" s="90" t="s">
        <v>117</v>
      </c>
      <c r="I48" s="90" t="s">
        <v>117</v>
      </c>
      <c r="J48" s="89" t="s">
        <v>226</v>
      </c>
      <c r="K48" s="90" t="s">
        <v>117</v>
      </c>
      <c r="L48" s="90" t="s">
        <v>117</v>
      </c>
      <c r="M48" s="60">
        <v>0</v>
      </c>
      <c r="N48" s="91">
        <f t="shared" si="1"/>
        <v>0</v>
      </c>
      <c r="O48" s="90" t="s">
        <v>117</v>
      </c>
      <c r="P48" s="90" t="s">
        <v>117</v>
      </c>
      <c r="Q48" s="90" t="s">
        <v>117</v>
      </c>
      <c r="R48" s="92">
        <f>IF(H48="-",0,H48)+IF(I48="-",0,I48)+IF(K48="-",0,K48)-IF(L48="-",0,L48)-IF(O48="-",0,O48)-IF(P48="-",0,P48)-IF(Q48="-",0,Q48)</f>
        <v>0</v>
      </c>
    </row>
    <row r="49" spans="1:20" s="49" customFormat="1" ht="11.1" customHeight="1" x14ac:dyDescent="0.2">
      <c r="S49" s="76"/>
      <c r="T49" s="77" t="s">
        <v>314</v>
      </c>
    </row>
    <row r="50" spans="1:20" s="1" customFormat="1" ht="15" customHeight="1" x14ac:dyDescent="0.2">
      <c r="B50" s="93" t="s">
        <v>315</v>
      </c>
    </row>
    <row r="51" spans="1:20" s="1" customFormat="1" ht="12.95" customHeight="1" x14ac:dyDescent="0.2">
      <c r="A51" s="78"/>
      <c r="B51" s="52" t="s">
        <v>31</v>
      </c>
      <c r="C51" s="9" t="s">
        <v>23</v>
      </c>
      <c r="D51" s="153" t="s">
        <v>316</v>
      </c>
      <c r="E51" s="153"/>
      <c r="F51" s="153" t="s">
        <v>317</v>
      </c>
      <c r="G51" s="153"/>
    </row>
    <row r="52" spans="1:20" s="94" customFormat="1" ht="11.1" customHeight="1" x14ac:dyDescent="0.2">
      <c r="A52" s="19"/>
      <c r="B52" s="20" t="s">
        <v>25</v>
      </c>
      <c r="C52" s="20" t="s">
        <v>26</v>
      </c>
      <c r="D52" s="162" t="s">
        <v>27</v>
      </c>
      <c r="E52" s="162"/>
      <c r="F52" s="162" t="s">
        <v>34</v>
      </c>
      <c r="G52" s="162"/>
    </row>
    <row r="53" spans="1:20" s="1" customFormat="1" ht="15" customHeight="1" x14ac:dyDescent="0.2">
      <c r="A53" s="27"/>
      <c r="B53" s="28" t="s">
        <v>318</v>
      </c>
      <c r="C53" s="80" t="s">
        <v>319</v>
      </c>
      <c r="D53" s="192" t="s">
        <v>226</v>
      </c>
      <c r="E53" s="192"/>
      <c r="F53" s="193" t="s">
        <v>226</v>
      </c>
      <c r="G53" s="193"/>
    </row>
    <row r="54" spans="1:20" s="1" customFormat="1" ht="26.1" customHeight="1" x14ac:dyDescent="0.2">
      <c r="A54" s="32"/>
      <c r="B54" s="33" t="s">
        <v>320</v>
      </c>
      <c r="C54" s="83" t="s">
        <v>321</v>
      </c>
      <c r="D54" s="194" t="s">
        <v>117</v>
      </c>
      <c r="E54" s="194"/>
      <c r="F54" s="195" t="s">
        <v>226</v>
      </c>
      <c r="G54" s="195"/>
    </row>
    <row r="55" spans="1:20" s="1" customFormat="1" ht="15" customHeight="1" x14ac:dyDescent="0.2">
      <c r="A55" s="32"/>
      <c r="B55" s="33" t="s">
        <v>322</v>
      </c>
      <c r="C55" s="83" t="s">
        <v>323</v>
      </c>
      <c r="D55" s="194" t="s">
        <v>117</v>
      </c>
      <c r="E55" s="194"/>
      <c r="F55" s="195" t="s">
        <v>226</v>
      </c>
      <c r="G55" s="195"/>
    </row>
    <row r="56" spans="1:20" s="1" customFormat="1" ht="15" customHeight="1" x14ac:dyDescent="0.2">
      <c r="A56" s="32"/>
      <c r="B56" s="33" t="s">
        <v>324</v>
      </c>
      <c r="C56" s="83" t="s">
        <v>325</v>
      </c>
      <c r="D56" s="194" t="s">
        <v>117</v>
      </c>
      <c r="E56" s="194"/>
      <c r="F56" s="195" t="s">
        <v>226</v>
      </c>
      <c r="G56" s="195"/>
    </row>
    <row r="57" spans="1:20" s="1" customFormat="1" ht="15" customHeight="1" x14ac:dyDescent="0.2">
      <c r="A57" s="32"/>
      <c r="B57" s="33" t="s">
        <v>326</v>
      </c>
      <c r="C57" s="83" t="s">
        <v>327</v>
      </c>
      <c r="D57" s="194" t="s">
        <v>117</v>
      </c>
      <c r="E57" s="194"/>
      <c r="F57" s="195" t="s">
        <v>226</v>
      </c>
      <c r="G57" s="195"/>
    </row>
    <row r="58" spans="1:20" s="1" customFormat="1" ht="15" customHeight="1" x14ac:dyDescent="0.2">
      <c r="A58" s="32"/>
      <c r="B58" s="33" t="s">
        <v>328</v>
      </c>
      <c r="C58" s="83" t="s">
        <v>329</v>
      </c>
      <c r="D58" s="194" t="s">
        <v>117</v>
      </c>
      <c r="E58" s="194"/>
      <c r="F58" s="195" t="s">
        <v>226</v>
      </c>
      <c r="G58" s="195"/>
    </row>
    <row r="59" spans="1:20" s="1" customFormat="1" ht="15" customHeight="1" x14ac:dyDescent="0.2">
      <c r="A59" s="27"/>
      <c r="B59" s="28" t="s">
        <v>330</v>
      </c>
      <c r="C59" s="98" t="s">
        <v>331</v>
      </c>
      <c r="D59" s="196" t="s">
        <v>117</v>
      </c>
      <c r="E59" s="196"/>
      <c r="F59" s="195" t="s">
        <v>226</v>
      </c>
      <c r="G59" s="195"/>
    </row>
    <row r="60" spans="1:20" s="1" customFormat="1" ht="15" customHeight="1" x14ac:dyDescent="0.2">
      <c r="A60" s="27"/>
      <c r="B60" s="28" t="s">
        <v>332</v>
      </c>
      <c r="C60" s="98" t="s">
        <v>333</v>
      </c>
      <c r="D60" s="196" t="s">
        <v>117</v>
      </c>
      <c r="E60" s="196"/>
      <c r="F60" s="197">
        <v>0</v>
      </c>
      <c r="G60" s="197"/>
    </row>
    <row r="61" spans="1:20" s="1" customFormat="1" ht="26.1" customHeight="1" x14ac:dyDescent="0.2">
      <c r="A61" s="32"/>
      <c r="B61" s="33" t="s">
        <v>334</v>
      </c>
      <c r="C61" s="83" t="s">
        <v>335</v>
      </c>
      <c r="D61" s="194" t="s">
        <v>117</v>
      </c>
      <c r="E61" s="194"/>
      <c r="F61" s="198">
        <v>0</v>
      </c>
      <c r="G61" s="198"/>
    </row>
    <row r="62" spans="1:20" s="1" customFormat="1" ht="15" customHeight="1" x14ac:dyDescent="0.2">
      <c r="A62" s="32"/>
      <c r="B62" s="33" t="s">
        <v>336</v>
      </c>
      <c r="C62" s="83" t="s">
        <v>337</v>
      </c>
      <c r="D62" s="194" t="s">
        <v>117</v>
      </c>
      <c r="E62" s="194"/>
      <c r="F62" s="198">
        <v>0</v>
      </c>
      <c r="G62" s="198"/>
    </row>
    <row r="63" spans="1:20" s="1" customFormat="1" ht="15" customHeight="1" x14ac:dyDescent="0.2">
      <c r="A63" s="32"/>
      <c r="B63" s="33" t="s">
        <v>338</v>
      </c>
      <c r="C63" s="83" t="s">
        <v>339</v>
      </c>
      <c r="D63" s="194" t="s">
        <v>117</v>
      </c>
      <c r="E63" s="194"/>
      <c r="F63" s="198">
        <v>0</v>
      </c>
      <c r="G63" s="198"/>
    </row>
    <row r="64" spans="1:20" s="1" customFormat="1" ht="15" customHeight="1" x14ac:dyDescent="0.2">
      <c r="A64" s="32"/>
      <c r="B64" s="33" t="s">
        <v>340</v>
      </c>
      <c r="C64" s="83" t="s">
        <v>341</v>
      </c>
      <c r="D64" s="194" t="s">
        <v>117</v>
      </c>
      <c r="E64" s="194"/>
      <c r="F64" s="198">
        <v>0</v>
      </c>
      <c r="G64" s="198"/>
    </row>
    <row r="65" spans="1:20" s="1" customFormat="1" ht="15" customHeight="1" x14ac:dyDescent="0.2">
      <c r="A65" s="32"/>
      <c r="B65" s="33" t="s">
        <v>342</v>
      </c>
      <c r="C65" s="83" t="s">
        <v>343</v>
      </c>
      <c r="D65" s="194" t="s">
        <v>117</v>
      </c>
      <c r="E65" s="194"/>
      <c r="F65" s="198">
        <v>0</v>
      </c>
      <c r="G65" s="198"/>
    </row>
    <row r="66" spans="1:20" s="1" customFormat="1" ht="15" customHeight="1" x14ac:dyDescent="0.2">
      <c r="A66" s="32"/>
      <c r="B66" s="33" t="s">
        <v>344</v>
      </c>
      <c r="C66" s="88" t="s">
        <v>345</v>
      </c>
      <c r="D66" s="199" t="s">
        <v>117</v>
      </c>
      <c r="E66" s="199"/>
      <c r="F66" s="200">
        <v>0</v>
      </c>
      <c r="G66" s="200"/>
    </row>
    <row r="67" spans="1:20" s="49" customFormat="1" ht="11.1" customHeight="1" x14ac:dyDescent="0.2"/>
    <row r="68" spans="1:20" s="1" customFormat="1" ht="15" customHeight="1" x14ac:dyDescent="0.2">
      <c r="B68" s="191" t="s">
        <v>346</v>
      </c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191"/>
      <c r="S68" s="191"/>
      <c r="T68" s="191"/>
    </row>
    <row r="69" spans="1:20" s="1" customFormat="1" ht="24.95" customHeight="1" x14ac:dyDescent="0.2">
      <c r="A69" s="78"/>
      <c r="B69" s="189" t="s">
        <v>31</v>
      </c>
      <c r="C69" s="189" t="s">
        <v>23</v>
      </c>
      <c r="D69" s="189" t="s">
        <v>347</v>
      </c>
      <c r="E69" s="189" t="s">
        <v>348</v>
      </c>
      <c r="F69" s="189" t="s">
        <v>349</v>
      </c>
      <c r="G69" s="189"/>
      <c r="H69" s="189"/>
      <c r="I69" s="189" t="s">
        <v>350</v>
      </c>
      <c r="J69" s="189" t="s">
        <v>351</v>
      </c>
      <c r="K69" s="189" t="s">
        <v>352</v>
      </c>
      <c r="L69" s="189" t="s">
        <v>210</v>
      </c>
      <c r="M69" s="189" t="s">
        <v>211</v>
      </c>
      <c r="N69" s="189" t="s">
        <v>212</v>
      </c>
      <c r="O69" s="189" t="s">
        <v>213</v>
      </c>
      <c r="P69" s="189" t="s">
        <v>214</v>
      </c>
      <c r="Q69" s="201" t="s">
        <v>215</v>
      </c>
      <c r="R69" s="201" t="s">
        <v>216</v>
      </c>
      <c r="S69" s="189" t="s">
        <v>353</v>
      </c>
      <c r="T69" s="189"/>
    </row>
    <row r="70" spans="1:20" s="1" customFormat="1" ht="75" customHeight="1" x14ac:dyDescent="0.2">
      <c r="B70" s="190"/>
      <c r="C70" s="190"/>
      <c r="D70" s="190"/>
      <c r="E70" s="190"/>
      <c r="F70" s="52" t="s">
        <v>354</v>
      </c>
      <c r="G70" s="79" t="s">
        <v>355</v>
      </c>
      <c r="H70" s="79" t="s">
        <v>356</v>
      </c>
      <c r="I70" s="190"/>
      <c r="J70" s="190"/>
      <c r="K70" s="190"/>
      <c r="L70" s="190"/>
      <c r="M70" s="190"/>
      <c r="N70" s="190"/>
      <c r="O70" s="190"/>
      <c r="P70" s="190"/>
      <c r="Q70" s="202"/>
      <c r="R70" s="202"/>
      <c r="S70" s="203"/>
      <c r="T70" s="204"/>
    </row>
    <row r="71" spans="1:20" s="62" customFormat="1" ht="11.1" customHeight="1" x14ac:dyDescent="0.2">
      <c r="A71" s="19"/>
      <c r="B71" s="20" t="s">
        <v>25</v>
      </c>
      <c r="C71" s="20" t="s">
        <v>26</v>
      </c>
      <c r="D71" s="20" t="s">
        <v>27</v>
      </c>
      <c r="E71" s="20" t="s">
        <v>34</v>
      </c>
      <c r="F71" s="20" t="s">
        <v>172</v>
      </c>
      <c r="G71" s="20" t="s">
        <v>357</v>
      </c>
      <c r="H71" s="20" t="s">
        <v>358</v>
      </c>
      <c r="I71" s="20" t="s">
        <v>359</v>
      </c>
      <c r="J71" s="20" t="s">
        <v>173</v>
      </c>
      <c r="K71" s="20" t="s">
        <v>174</v>
      </c>
      <c r="L71" s="20" t="s">
        <v>175</v>
      </c>
      <c r="M71" s="20" t="s">
        <v>176</v>
      </c>
      <c r="N71" s="20" t="s">
        <v>177</v>
      </c>
      <c r="O71" s="20" t="s">
        <v>178</v>
      </c>
      <c r="P71" s="20" t="s">
        <v>9</v>
      </c>
      <c r="Q71" s="20" t="s">
        <v>219</v>
      </c>
      <c r="R71" s="20" t="s">
        <v>220</v>
      </c>
      <c r="S71" s="161" t="s">
        <v>221</v>
      </c>
      <c r="T71" s="161"/>
    </row>
    <row r="72" spans="1:20" s="26" customFormat="1" ht="51" customHeight="1" x14ac:dyDescent="0.2">
      <c r="A72" s="63"/>
      <c r="B72" s="99" t="s">
        <v>360</v>
      </c>
      <c r="C72" s="80" t="s">
        <v>361</v>
      </c>
      <c r="D72" s="82">
        <f>IF(D73="-",0,D73) + IF(D79="-",0,D79) + IF(D93="-",0,D93)</f>
        <v>0</v>
      </c>
      <c r="E72" s="82">
        <f>IF(E73="-",0,E73) + IF(E79="-",0,E79) + IF(E93="-",0,E93)</f>
        <v>0</v>
      </c>
      <c r="F72" s="82">
        <f>IF(F73="-",0,F73) + IF(F79="-",0,F79) + IF(F93="-",0,F93)</f>
        <v>0</v>
      </c>
      <c r="G72" s="82">
        <f>IF(G73="-",0,G73) + IF(G79="-",0,G79)</f>
        <v>0</v>
      </c>
      <c r="H72" s="82">
        <f>IF(H73="-",0,H73) + IF(H79="-",0,H79) + IF(H93="-",0,H93)</f>
        <v>0</v>
      </c>
      <c r="I72" s="82">
        <f>IF(I73="-",0,I73) + IF(I79="-",0,I79)</f>
        <v>0</v>
      </c>
      <c r="J72" s="81" t="s">
        <v>226</v>
      </c>
      <c r="K72" s="81" t="s">
        <v>226</v>
      </c>
      <c r="L72" s="81" t="s">
        <v>226</v>
      </c>
      <c r="M72" s="81" t="s">
        <v>226</v>
      </c>
      <c r="N72" s="30">
        <f>IF(N73="-",0,N73) + IF(N79="-",0,N79) + IF(N93="-",0,N93)</f>
        <v>0</v>
      </c>
      <c r="O72" s="81" t="s">
        <v>226</v>
      </c>
      <c r="P72" s="81" t="s">
        <v>226</v>
      </c>
      <c r="Q72" s="81" t="s">
        <v>226</v>
      </c>
      <c r="R72" s="81" t="s">
        <v>226</v>
      </c>
      <c r="S72" s="193" t="s">
        <v>226</v>
      </c>
      <c r="T72" s="193"/>
    </row>
    <row r="73" spans="1:20" s="26" customFormat="1" ht="38.1" customHeight="1" x14ac:dyDescent="0.2">
      <c r="A73" s="63"/>
      <c r="B73" s="100" t="s">
        <v>362</v>
      </c>
      <c r="C73" s="98" t="s">
        <v>363</v>
      </c>
      <c r="D73" s="101">
        <v>0</v>
      </c>
      <c r="E73" s="101">
        <v>0</v>
      </c>
      <c r="F73" s="101">
        <v>0</v>
      </c>
      <c r="G73" s="101">
        <v>0</v>
      </c>
      <c r="H73" s="101">
        <v>0</v>
      </c>
      <c r="I73" s="101">
        <v>0</v>
      </c>
      <c r="J73" s="101">
        <v>0</v>
      </c>
      <c r="K73" s="101">
        <v>0</v>
      </c>
      <c r="L73" s="101">
        <v>0</v>
      </c>
      <c r="M73" s="101">
        <v>0</v>
      </c>
      <c r="N73" s="55">
        <v>0</v>
      </c>
      <c r="O73" s="102">
        <f>IF((IF(M73="-",0,M73))=0,0,(IF((N73 * 1000)="-",0,(N73 * 1000)))/(IF(M73="-",0,M73)))</f>
        <v>0</v>
      </c>
      <c r="P73" s="101">
        <v>0</v>
      </c>
      <c r="Q73" s="101">
        <v>0</v>
      </c>
      <c r="R73" s="101">
        <v>0</v>
      </c>
      <c r="S73" s="205">
        <f>IF(J73="-",0,J73)+IF(K73="-",0,K73)+IF(L73="-",0,L73)-IF(M73="-",0,M73)-IF(P73="-",0,P73)-IF(Q73="-",0,Q73)-IF(R73="-",0,R73)</f>
        <v>0</v>
      </c>
      <c r="T73" s="205"/>
    </row>
    <row r="74" spans="1:20" s="1" customFormat="1" ht="26.1" customHeight="1" x14ac:dyDescent="0.2">
      <c r="A74" s="32"/>
      <c r="B74" s="103" t="s">
        <v>364</v>
      </c>
      <c r="C74" s="83" t="s">
        <v>365</v>
      </c>
      <c r="D74" s="86">
        <v>0</v>
      </c>
      <c r="E74" s="86">
        <v>0</v>
      </c>
      <c r="F74" s="86">
        <v>0</v>
      </c>
      <c r="G74" s="86">
        <v>0</v>
      </c>
      <c r="H74" s="86">
        <v>0</v>
      </c>
      <c r="I74" s="86">
        <v>0</v>
      </c>
      <c r="J74" s="86">
        <v>0</v>
      </c>
      <c r="K74" s="86">
        <v>0</v>
      </c>
      <c r="L74" s="86">
        <v>0</v>
      </c>
      <c r="M74" s="86">
        <v>0</v>
      </c>
      <c r="N74" s="35">
        <v>0</v>
      </c>
      <c r="O74" s="85">
        <f>IF((IF(M74="-",0,M74))=0,0,(IF((N74 * 1000)="-",0,(N74 * 1000)))/(IF(M74="-",0,M74)))</f>
        <v>0</v>
      </c>
      <c r="P74" s="86">
        <v>0</v>
      </c>
      <c r="Q74" s="86">
        <v>0</v>
      </c>
      <c r="R74" s="86">
        <v>0</v>
      </c>
      <c r="S74" s="205">
        <f>IF(J74="-",0,J74)+IF(K74="-",0,K74)+IF(L74="-",0,L74)-IF(M74="-",0,M74)-IF(P74="-",0,P74)-IF(Q74="-",0,Q74)-IF(R74="-",0,R74)</f>
        <v>0</v>
      </c>
      <c r="T74" s="205"/>
    </row>
    <row r="75" spans="1:20" s="1" customFormat="1" ht="12.95" customHeight="1" x14ac:dyDescent="0.2">
      <c r="A75" s="32"/>
      <c r="B75" s="103" t="s">
        <v>366</v>
      </c>
      <c r="C75" s="83" t="s">
        <v>367</v>
      </c>
      <c r="D75" s="86">
        <v>0</v>
      </c>
      <c r="E75" s="86">
        <v>0</v>
      </c>
      <c r="F75" s="86">
        <v>0</v>
      </c>
      <c r="G75" s="86">
        <v>0</v>
      </c>
      <c r="H75" s="86">
        <v>0</v>
      </c>
      <c r="I75" s="86">
        <v>0</v>
      </c>
      <c r="J75" s="86">
        <v>0</v>
      </c>
      <c r="K75" s="86">
        <v>0</v>
      </c>
      <c r="L75" s="86">
        <v>0</v>
      </c>
      <c r="M75" s="86">
        <v>0</v>
      </c>
      <c r="N75" s="35">
        <v>0</v>
      </c>
      <c r="O75" s="85">
        <f>IF((IF(M75="-",0,M75))=0,0,(IF((N75 * 1000)="-",0,(N75 * 1000)))/(IF(M75="-",0,M75)))</f>
        <v>0</v>
      </c>
      <c r="P75" s="86">
        <v>0</v>
      </c>
      <c r="Q75" s="86">
        <v>0</v>
      </c>
      <c r="R75" s="86">
        <v>0</v>
      </c>
      <c r="S75" s="205">
        <f>IF(J75="-",0,J75)+IF(K75="-",0,K75)+IF(L75="-",0,L75)-IF(M75="-",0,M75)-IF(P75="-",0,P75)-IF(Q75="-",0,Q75)-IF(R75="-",0,R75)</f>
        <v>0</v>
      </c>
      <c r="T75" s="205"/>
    </row>
    <row r="76" spans="1:20" s="1" customFormat="1" ht="12.95" customHeight="1" x14ac:dyDescent="0.2">
      <c r="A76" s="32"/>
      <c r="B76" s="103" t="s">
        <v>368</v>
      </c>
      <c r="C76" s="83" t="s">
        <v>369</v>
      </c>
      <c r="D76" s="86">
        <v>0</v>
      </c>
      <c r="E76" s="86">
        <v>0</v>
      </c>
      <c r="F76" s="86">
        <v>0</v>
      </c>
      <c r="G76" s="86">
        <v>0</v>
      </c>
      <c r="H76" s="86">
        <v>0</v>
      </c>
      <c r="I76" s="86">
        <v>0</v>
      </c>
      <c r="J76" s="52" t="s">
        <v>226</v>
      </c>
      <c r="K76" s="52" t="s">
        <v>226</v>
      </c>
      <c r="L76" s="52" t="s">
        <v>226</v>
      </c>
      <c r="M76" s="52" t="s">
        <v>226</v>
      </c>
      <c r="N76" s="35">
        <v>0</v>
      </c>
      <c r="O76" s="52" t="s">
        <v>226</v>
      </c>
      <c r="P76" s="52" t="s">
        <v>226</v>
      </c>
      <c r="Q76" s="52" t="s">
        <v>226</v>
      </c>
      <c r="R76" s="52" t="s">
        <v>226</v>
      </c>
      <c r="S76" s="195" t="s">
        <v>226</v>
      </c>
      <c r="T76" s="195"/>
    </row>
    <row r="77" spans="1:20" s="1" customFormat="1" ht="26.1" customHeight="1" x14ac:dyDescent="0.2">
      <c r="A77" s="32"/>
      <c r="B77" s="104" t="s">
        <v>370</v>
      </c>
      <c r="C77" s="83" t="s">
        <v>371</v>
      </c>
      <c r="D77" s="86">
        <v>0</v>
      </c>
      <c r="E77" s="86">
        <v>0</v>
      </c>
      <c r="F77" s="86">
        <v>0</v>
      </c>
      <c r="G77" s="86">
        <v>0</v>
      </c>
      <c r="H77" s="86">
        <v>0</v>
      </c>
      <c r="I77" s="86">
        <v>0</v>
      </c>
      <c r="J77" s="52" t="s">
        <v>226</v>
      </c>
      <c r="K77" s="52" t="s">
        <v>226</v>
      </c>
      <c r="L77" s="52" t="s">
        <v>226</v>
      </c>
      <c r="M77" s="52" t="s">
        <v>226</v>
      </c>
      <c r="N77" s="35">
        <v>0</v>
      </c>
      <c r="O77" s="52" t="s">
        <v>226</v>
      </c>
      <c r="P77" s="52" t="s">
        <v>226</v>
      </c>
      <c r="Q77" s="52" t="s">
        <v>226</v>
      </c>
      <c r="R77" s="52" t="s">
        <v>226</v>
      </c>
      <c r="S77" s="195" t="s">
        <v>226</v>
      </c>
      <c r="T77" s="195"/>
    </row>
    <row r="78" spans="1:20" s="1" customFormat="1" ht="12.95" customHeight="1" x14ac:dyDescent="0.2">
      <c r="A78" s="32"/>
      <c r="B78" s="104" t="s">
        <v>372</v>
      </c>
      <c r="C78" s="83" t="s">
        <v>373</v>
      </c>
      <c r="D78" s="86">
        <v>0</v>
      </c>
      <c r="E78" s="86">
        <v>0</v>
      </c>
      <c r="F78" s="86">
        <v>0</v>
      </c>
      <c r="G78" s="86">
        <v>0</v>
      </c>
      <c r="H78" s="86">
        <v>0</v>
      </c>
      <c r="I78" s="86">
        <v>0</v>
      </c>
      <c r="J78" s="52" t="s">
        <v>226</v>
      </c>
      <c r="K78" s="52" t="s">
        <v>226</v>
      </c>
      <c r="L78" s="52" t="s">
        <v>226</v>
      </c>
      <c r="M78" s="52" t="s">
        <v>226</v>
      </c>
      <c r="N78" s="35">
        <v>0</v>
      </c>
      <c r="O78" s="52" t="s">
        <v>226</v>
      </c>
      <c r="P78" s="52" t="s">
        <v>226</v>
      </c>
      <c r="Q78" s="52" t="s">
        <v>226</v>
      </c>
      <c r="R78" s="52" t="s">
        <v>226</v>
      </c>
      <c r="S78" s="195" t="s">
        <v>226</v>
      </c>
      <c r="T78" s="195"/>
    </row>
    <row r="79" spans="1:20" s="26" customFormat="1" ht="42" customHeight="1" x14ac:dyDescent="0.2">
      <c r="A79" s="27"/>
      <c r="B79" s="105" t="s">
        <v>374</v>
      </c>
      <c r="C79" s="98" t="s">
        <v>375</v>
      </c>
      <c r="D79" s="102">
        <f t="shared" ref="D79:N79" si="5">IF(D80="-",0,D80) + IF(D81="-",0,D81) + IF(D84="-",0,D84) + IF(D86="-",0,D86) + IF(D89="-",0,D89) + IF(D90="-",0,D90) + IF(D91="-",0,D91) + IF(D92="-",0,D92)</f>
        <v>0</v>
      </c>
      <c r="E79" s="102">
        <f t="shared" si="5"/>
        <v>0</v>
      </c>
      <c r="F79" s="102">
        <f t="shared" si="5"/>
        <v>0</v>
      </c>
      <c r="G79" s="102">
        <f t="shared" si="5"/>
        <v>0</v>
      </c>
      <c r="H79" s="102">
        <f t="shared" si="5"/>
        <v>0</v>
      </c>
      <c r="I79" s="102">
        <f t="shared" si="5"/>
        <v>0</v>
      </c>
      <c r="J79" s="102">
        <f t="shared" si="5"/>
        <v>0</v>
      </c>
      <c r="K79" s="102">
        <f t="shared" si="5"/>
        <v>0</v>
      </c>
      <c r="L79" s="102">
        <f t="shared" si="5"/>
        <v>0</v>
      </c>
      <c r="M79" s="102">
        <f t="shared" si="5"/>
        <v>0</v>
      </c>
      <c r="N79" s="39">
        <f t="shared" si="5"/>
        <v>0</v>
      </c>
      <c r="O79" s="102">
        <f t="shared" ref="O79:O98" si="6">IF((IF(M79="-",0,M79))=0,0,(IF((N79 * 1000)="-",0,(N79 * 1000)))/(IF(M79="-",0,M79)))</f>
        <v>0</v>
      </c>
      <c r="P79" s="102">
        <f>IF(P80="-",0,P80) + IF(P81="-",0,P81) + IF(P84="-",0,P84) + IF(P86="-",0,P86) + IF(P89="-",0,P89) + IF(P90="-",0,P90) + IF(P91="-",0,P91) + IF(P92="-",0,P92)</f>
        <v>0</v>
      </c>
      <c r="Q79" s="102">
        <f>IF(Q80="-",0,Q80) + IF(Q81="-",0,Q81) + IF(Q84="-",0,Q84) + IF(Q86="-",0,Q86) + IF(Q89="-",0,Q89) + IF(Q90="-",0,Q90) + IF(Q91="-",0,Q91) + IF(Q92="-",0,Q92)</f>
        <v>0</v>
      </c>
      <c r="R79" s="102">
        <f>IF(R80="-",0,R80) + IF(R81="-",0,R81) + IF(R84="-",0,R84) + IF(R86="-",0,R86) + IF(R89="-",0,R89) + IF(R90="-",0,R90) + IF(R91="-",0,R91) + IF(R92="-",0,R92)</f>
        <v>0</v>
      </c>
      <c r="S79" s="205">
        <f t="shared" ref="S79:S92" si="7">IF(J79="-",0,J79)+IF(K79="-",0,K79)+IF(L79="-",0,L79)-IF(M79="-",0,M79)-IF(P79="-",0,P79)-IF(Q79="-",0,Q79)-IF(R79="-",0,R79)</f>
        <v>0</v>
      </c>
      <c r="T79" s="205"/>
    </row>
    <row r="80" spans="1:20" s="1" customFormat="1" ht="26.1" customHeight="1" x14ac:dyDescent="0.2">
      <c r="A80" s="32"/>
      <c r="B80" s="103" t="s">
        <v>376</v>
      </c>
      <c r="C80" s="83" t="s">
        <v>377</v>
      </c>
      <c r="D80" s="86">
        <v>0</v>
      </c>
      <c r="E80" s="86">
        <v>0</v>
      </c>
      <c r="F80" s="86">
        <v>0</v>
      </c>
      <c r="G80" s="86">
        <v>0</v>
      </c>
      <c r="H80" s="86">
        <v>0</v>
      </c>
      <c r="I80" s="86">
        <v>0</v>
      </c>
      <c r="J80" s="86">
        <v>0</v>
      </c>
      <c r="K80" s="86">
        <v>0</v>
      </c>
      <c r="L80" s="86">
        <v>0</v>
      </c>
      <c r="M80" s="86">
        <v>0</v>
      </c>
      <c r="N80" s="35">
        <v>0</v>
      </c>
      <c r="O80" s="85">
        <f t="shared" si="6"/>
        <v>0</v>
      </c>
      <c r="P80" s="86">
        <v>0</v>
      </c>
      <c r="Q80" s="86">
        <v>0</v>
      </c>
      <c r="R80" s="86">
        <v>0</v>
      </c>
      <c r="S80" s="206">
        <f t="shared" si="7"/>
        <v>0</v>
      </c>
      <c r="T80" s="206"/>
    </row>
    <row r="81" spans="1:20" s="1" customFormat="1" ht="15" customHeight="1" x14ac:dyDescent="0.2">
      <c r="A81" s="32"/>
      <c r="B81" s="103" t="s">
        <v>378</v>
      </c>
      <c r="C81" s="83" t="s">
        <v>379</v>
      </c>
      <c r="D81" s="86">
        <v>0</v>
      </c>
      <c r="E81" s="86">
        <v>0</v>
      </c>
      <c r="F81" s="86">
        <v>0</v>
      </c>
      <c r="G81" s="86">
        <v>0</v>
      </c>
      <c r="H81" s="86">
        <v>0</v>
      </c>
      <c r="I81" s="86">
        <v>0</v>
      </c>
      <c r="J81" s="86">
        <v>0</v>
      </c>
      <c r="K81" s="86">
        <v>0</v>
      </c>
      <c r="L81" s="86">
        <v>0</v>
      </c>
      <c r="M81" s="86">
        <v>0</v>
      </c>
      <c r="N81" s="35">
        <v>0</v>
      </c>
      <c r="O81" s="85">
        <f t="shared" si="6"/>
        <v>0</v>
      </c>
      <c r="P81" s="86">
        <v>0</v>
      </c>
      <c r="Q81" s="86">
        <v>0</v>
      </c>
      <c r="R81" s="86">
        <v>0</v>
      </c>
      <c r="S81" s="206">
        <f t="shared" si="7"/>
        <v>0</v>
      </c>
      <c r="T81" s="206"/>
    </row>
    <row r="82" spans="1:20" s="1" customFormat="1" ht="26.1" customHeight="1" x14ac:dyDescent="0.2">
      <c r="A82" s="32"/>
      <c r="B82" s="104" t="s">
        <v>380</v>
      </c>
      <c r="C82" s="83" t="s">
        <v>381</v>
      </c>
      <c r="D82" s="86">
        <v>0</v>
      </c>
      <c r="E82" s="86">
        <v>0</v>
      </c>
      <c r="F82" s="86">
        <v>0</v>
      </c>
      <c r="G82" s="86">
        <v>0</v>
      </c>
      <c r="H82" s="86">
        <v>0</v>
      </c>
      <c r="I82" s="86">
        <v>0</v>
      </c>
      <c r="J82" s="86">
        <v>0</v>
      </c>
      <c r="K82" s="86">
        <v>0</v>
      </c>
      <c r="L82" s="86">
        <v>0</v>
      </c>
      <c r="M82" s="86">
        <v>0</v>
      </c>
      <c r="N82" s="35">
        <v>0</v>
      </c>
      <c r="O82" s="85">
        <f t="shared" si="6"/>
        <v>0</v>
      </c>
      <c r="P82" s="86">
        <v>0</v>
      </c>
      <c r="Q82" s="86">
        <v>0</v>
      </c>
      <c r="R82" s="86">
        <v>0</v>
      </c>
      <c r="S82" s="206">
        <f t="shared" si="7"/>
        <v>0</v>
      </c>
      <c r="T82" s="206"/>
    </row>
    <row r="83" spans="1:20" s="1" customFormat="1" ht="12.95" customHeight="1" x14ac:dyDescent="0.2">
      <c r="A83" s="32"/>
      <c r="B83" s="104" t="s">
        <v>382</v>
      </c>
      <c r="C83" s="83" t="s">
        <v>383</v>
      </c>
      <c r="D83" s="86">
        <v>0</v>
      </c>
      <c r="E83" s="86">
        <v>0</v>
      </c>
      <c r="F83" s="86">
        <v>0</v>
      </c>
      <c r="G83" s="86">
        <v>0</v>
      </c>
      <c r="H83" s="86">
        <v>0</v>
      </c>
      <c r="I83" s="86">
        <v>0</v>
      </c>
      <c r="J83" s="86">
        <v>0</v>
      </c>
      <c r="K83" s="86">
        <v>0</v>
      </c>
      <c r="L83" s="86">
        <v>0</v>
      </c>
      <c r="M83" s="86">
        <v>0</v>
      </c>
      <c r="N83" s="35">
        <v>0</v>
      </c>
      <c r="O83" s="85">
        <f t="shared" si="6"/>
        <v>0</v>
      </c>
      <c r="P83" s="86">
        <v>0</v>
      </c>
      <c r="Q83" s="86">
        <v>0</v>
      </c>
      <c r="R83" s="86">
        <v>0</v>
      </c>
      <c r="S83" s="206">
        <f t="shared" si="7"/>
        <v>0</v>
      </c>
      <c r="T83" s="206"/>
    </row>
    <row r="84" spans="1:20" s="1" customFormat="1" ht="15" customHeight="1" x14ac:dyDescent="0.2">
      <c r="A84" s="32"/>
      <c r="B84" s="103" t="s">
        <v>384</v>
      </c>
      <c r="C84" s="83" t="s">
        <v>385</v>
      </c>
      <c r="D84" s="86">
        <v>0</v>
      </c>
      <c r="E84" s="86">
        <v>0</v>
      </c>
      <c r="F84" s="86">
        <v>0</v>
      </c>
      <c r="G84" s="86">
        <v>0</v>
      </c>
      <c r="H84" s="86">
        <v>0</v>
      </c>
      <c r="I84" s="86">
        <v>0</v>
      </c>
      <c r="J84" s="86">
        <v>0</v>
      </c>
      <c r="K84" s="86">
        <v>0</v>
      </c>
      <c r="L84" s="86">
        <v>0</v>
      </c>
      <c r="M84" s="86">
        <v>0</v>
      </c>
      <c r="N84" s="35">
        <v>0</v>
      </c>
      <c r="O84" s="85">
        <f t="shared" si="6"/>
        <v>0</v>
      </c>
      <c r="P84" s="86">
        <v>0</v>
      </c>
      <c r="Q84" s="86">
        <v>0</v>
      </c>
      <c r="R84" s="86">
        <v>0</v>
      </c>
      <c r="S84" s="206">
        <f t="shared" si="7"/>
        <v>0</v>
      </c>
      <c r="T84" s="206"/>
    </row>
    <row r="85" spans="1:20" s="1" customFormat="1" ht="12.95" customHeight="1" x14ac:dyDescent="0.2">
      <c r="A85" s="32"/>
      <c r="B85" s="104" t="s">
        <v>386</v>
      </c>
      <c r="C85" s="83" t="s">
        <v>387</v>
      </c>
      <c r="D85" s="86">
        <v>0</v>
      </c>
      <c r="E85" s="86">
        <v>0</v>
      </c>
      <c r="F85" s="86">
        <v>0</v>
      </c>
      <c r="G85" s="86">
        <v>0</v>
      </c>
      <c r="H85" s="86">
        <v>0</v>
      </c>
      <c r="I85" s="86">
        <v>0</v>
      </c>
      <c r="J85" s="86">
        <v>0</v>
      </c>
      <c r="K85" s="86">
        <v>0</v>
      </c>
      <c r="L85" s="86">
        <v>0</v>
      </c>
      <c r="M85" s="86">
        <v>0</v>
      </c>
      <c r="N85" s="35">
        <v>0</v>
      </c>
      <c r="O85" s="85">
        <f t="shared" si="6"/>
        <v>0</v>
      </c>
      <c r="P85" s="86">
        <v>0</v>
      </c>
      <c r="Q85" s="86">
        <v>0</v>
      </c>
      <c r="R85" s="86">
        <v>0</v>
      </c>
      <c r="S85" s="206">
        <f t="shared" si="7"/>
        <v>0</v>
      </c>
      <c r="T85" s="206"/>
    </row>
    <row r="86" spans="1:20" s="1" customFormat="1" ht="15" customHeight="1" x14ac:dyDescent="0.2">
      <c r="A86" s="32"/>
      <c r="B86" s="103" t="s">
        <v>388</v>
      </c>
      <c r="C86" s="83" t="s">
        <v>389</v>
      </c>
      <c r="D86" s="86">
        <v>0</v>
      </c>
      <c r="E86" s="86">
        <v>0</v>
      </c>
      <c r="F86" s="86">
        <v>0</v>
      </c>
      <c r="G86" s="86">
        <v>0</v>
      </c>
      <c r="H86" s="86">
        <v>0</v>
      </c>
      <c r="I86" s="86">
        <v>0</v>
      </c>
      <c r="J86" s="86">
        <v>0</v>
      </c>
      <c r="K86" s="86">
        <v>0</v>
      </c>
      <c r="L86" s="86">
        <v>0</v>
      </c>
      <c r="M86" s="86">
        <v>0</v>
      </c>
      <c r="N86" s="35">
        <v>0</v>
      </c>
      <c r="O86" s="85">
        <f t="shared" si="6"/>
        <v>0</v>
      </c>
      <c r="P86" s="86">
        <v>0</v>
      </c>
      <c r="Q86" s="86">
        <v>0</v>
      </c>
      <c r="R86" s="86">
        <v>0</v>
      </c>
      <c r="S86" s="206">
        <f t="shared" si="7"/>
        <v>0</v>
      </c>
      <c r="T86" s="206"/>
    </row>
    <row r="87" spans="1:20" s="1" customFormat="1" ht="26.1" customHeight="1" x14ac:dyDescent="0.2">
      <c r="A87" s="32"/>
      <c r="B87" s="104" t="s">
        <v>390</v>
      </c>
      <c r="C87" s="83" t="s">
        <v>391</v>
      </c>
      <c r="D87" s="86">
        <v>0</v>
      </c>
      <c r="E87" s="86">
        <v>0</v>
      </c>
      <c r="F87" s="86">
        <v>0</v>
      </c>
      <c r="G87" s="86">
        <v>0</v>
      </c>
      <c r="H87" s="86">
        <v>0</v>
      </c>
      <c r="I87" s="86">
        <v>0</v>
      </c>
      <c r="J87" s="86">
        <v>0</v>
      </c>
      <c r="K87" s="86">
        <v>0</v>
      </c>
      <c r="L87" s="86">
        <v>0</v>
      </c>
      <c r="M87" s="86">
        <v>0</v>
      </c>
      <c r="N87" s="35">
        <v>0</v>
      </c>
      <c r="O87" s="85">
        <f t="shared" si="6"/>
        <v>0</v>
      </c>
      <c r="P87" s="86">
        <v>0</v>
      </c>
      <c r="Q87" s="86">
        <v>0</v>
      </c>
      <c r="R87" s="86">
        <v>0</v>
      </c>
      <c r="S87" s="206">
        <f t="shared" si="7"/>
        <v>0</v>
      </c>
      <c r="T87" s="206"/>
    </row>
    <row r="88" spans="1:20" s="1" customFormat="1" ht="12.95" customHeight="1" x14ac:dyDescent="0.2">
      <c r="A88" s="32"/>
      <c r="B88" s="104" t="s">
        <v>392</v>
      </c>
      <c r="C88" s="83" t="s">
        <v>393</v>
      </c>
      <c r="D88" s="52" t="s">
        <v>226</v>
      </c>
      <c r="E88" s="86">
        <v>0</v>
      </c>
      <c r="F88" s="86">
        <v>0</v>
      </c>
      <c r="G88" s="86">
        <v>0</v>
      </c>
      <c r="H88" s="52" t="s">
        <v>226</v>
      </c>
      <c r="I88" s="52" t="s">
        <v>226</v>
      </c>
      <c r="J88" s="86">
        <v>0</v>
      </c>
      <c r="K88" s="86">
        <v>0</v>
      </c>
      <c r="L88" s="86">
        <v>0</v>
      </c>
      <c r="M88" s="86">
        <v>0</v>
      </c>
      <c r="N88" s="35">
        <v>0</v>
      </c>
      <c r="O88" s="85">
        <f t="shared" si="6"/>
        <v>0</v>
      </c>
      <c r="P88" s="86">
        <v>0</v>
      </c>
      <c r="Q88" s="86">
        <v>0</v>
      </c>
      <c r="R88" s="86">
        <v>0</v>
      </c>
      <c r="S88" s="206">
        <f t="shared" si="7"/>
        <v>0</v>
      </c>
      <c r="T88" s="206"/>
    </row>
    <row r="89" spans="1:20" s="1" customFormat="1" ht="15" customHeight="1" x14ac:dyDescent="0.2">
      <c r="A89" s="32"/>
      <c r="B89" s="103" t="s">
        <v>394</v>
      </c>
      <c r="C89" s="83" t="s">
        <v>395</v>
      </c>
      <c r="D89" s="86">
        <v>0</v>
      </c>
      <c r="E89" s="86">
        <v>0</v>
      </c>
      <c r="F89" s="86">
        <v>0</v>
      </c>
      <c r="G89" s="86">
        <v>0</v>
      </c>
      <c r="H89" s="86">
        <v>0</v>
      </c>
      <c r="I89" s="86">
        <v>0</v>
      </c>
      <c r="J89" s="86">
        <v>0</v>
      </c>
      <c r="K89" s="86">
        <v>0</v>
      </c>
      <c r="L89" s="86">
        <v>0</v>
      </c>
      <c r="M89" s="86">
        <v>0</v>
      </c>
      <c r="N89" s="35">
        <v>0</v>
      </c>
      <c r="O89" s="85">
        <f t="shared" si="6"/>
        <v>0</v>
      </c>
      <c r="P89" s="86">
        <v>0</v>
      </c>
      <c r="Q89" s="86">
        <v>0</v>
      </c>
      <c r="R89" s="86">
        <v>0</v>
      </c>
      <c r="S89" s="206">
        <f t="shared" si="7"/>
        <v>0</v>
      </c>
      <c r="T89" s="206"/>
    </row>
    <row r="90" spans="1:20" s="1" customFormat="1" ht="15" customHeight="1" x14ac:dyDescent="0.2">
      <c r="A90" s="32"/>
      <c r="B90" s="103" t="s">
        <v>396</v>
      </c>
      <c r="C90" s="83" t="s">
        <v>397</v>
      </c>
      <c r="D90" s="86">
        <v>0</v>
      </c>
      <c r="E90" s="86">
        <v>0</v>
      </c>
      <c r="F90" s="86">
        <v>0</v>
      </c>
      <c r="G90" s="86">
        <v>0</v>
      </c>
      <c r="H90" s="86">
        <v>0</v>
      </c>
      <c r="I90" s="86">
        <v>0</v>
      </c>
      <c r="J90" s="86">
        <v>0</v>
      </c>
      <c r="K90" s="86">
        <v>0</v>
      </c>
      <c r="L90" s="86">
        <v>0</v>
      </c>
      <c r="M90" s="86">
        <v>0</v>
      </c>
      <c r="N90" s="35">
        <v>0</v>
      </c>
      <c r="O90" s="85">
        <f t="shared" si="6"/>
        <v>0</v>
      </c>
      <c r="P90" s="86">
        <v>0</v>
      </c>
      <c r="Q90" s="86">
        <v>0</v>
      </c>
      <c r="R90" s="86">
        <v>0</v>
      </c>
      <c r="S90" s="206">
        <f t="shared" si="7"/>
        <v>0</v>
      </c>
      <c r="T90" s="206"/>
    </row>
    <row r="91" spans="1:20" s="1" customFormat="1" ht="15" customHeight="1" x14ac:dyDescent="0.2">
      <c r="A91" s="32"/>
      <c r="B91" s="103" t="s">
        <v>398</v>
      </c>
      <c r="C91" s="83" t="s">
        <v>399</v>
      </c>
      <c r="D91" s="86">
        <v>0</v>
      </c>
      <c r="E91" s="86">
        <v>0</v>
      </c>
      <c r="F91" s="86">
        <v>0</v>
      </c>
      <c r="G91" s="86">
        <v>0</v>
      </c>
      <c r="H91" s="86">
        <v>0</v>
      </c>
      <c r="I91" s="86">
        <v>0</v>
      </c>
      <c r="J91" s="86">
        <v>0</v>
      </c>
      <c r="K91" s="86">
        <v>0</v>
      </c>
      <c r="L91" s="86">
        <v>0</v>
      </c>
      <c r="M91" s="86">
        <v>0</v>
      </c>
      <c r="N91" s="35">
        <v>0</v>
      </c>
      <c r="O91" s="85">
        <f t="shared" si="6"/>
        <v>0</v>
      </c>
      <c r="P91" s="86">
        <v>0</v>
      </c>
      <c r="Q91" s="86">
        <v>0</v>
      </c>
      <c r="R91" s="86">
        <v>0</v>
      </c>
      <c r="S91" s="206">
        <f t="shared" si="7"/>
        <v>0</v>
      </c>
      <c r="T91" s="206"/>
    </row>
    <row r="92" spans="1:20" s="1" customFormat="1" ht="15" customHeight="1" x14ac:dyDescent="0.2">
      <c r="A92" s="32"/>
      <c r="B92" s="103" t="s">
        <v>400</v>
      </c>
      <c r="C92" s="83" t="s">
        <v>401</v>
      </c>
      <c r="D92" s="86">
        <v>0</v>
      </c>
      <c r="E92" s="86">
        <v>0</v>
      </c>
      <c r="F92" s="86">
        <v>0</v>
      </c>
      <c r="G92" s="86">
        <v>0</v>
      </c>
      <c r="H92" s="86">
        <v>0</v>
      </c>
      <c r="I92" s="86">
        <v>0</v>
      </c>
      <c r="J92" s="86">
        <v>0</v>
      </c>
      <c r="K92" s="86">
        <v>0</v>
      </c>
      <c r="L92" s="86">
        <v>0</v>
      </c>
      <c r="M92" s="86">
        <v>0</v>
      </c>
      <c r="N92" s="35">
        <v>0</v>
      </c>
      <c r="O92" s="85">
        <f t="shared" si="6"/>
        <v>0</v>
      </c>
      <c r="P92" s="86">
        <v>0</v>
      </c>
      <c r="Q92" s="86">
        <v>0</v>
      </c>
      <c r="R92" s="86">
        <v>0</v>
      </c>
      <c r="S92" s="206">
        <f t="shared" si="7"/>
        <v>0</v>
      </c>
      <c r="T92" s="206"/>
    </row>
    <row r="93" spans="1:20" s="26" customFormat="1" ht="42" customHeight="1" x14ac:dyDescent="0.2">
      <c r="A93" s="27"/>
      <c r="B93" s="105" t="s">
        <v>402</v>
      </c>
      <c r="C93" s="98" t="s">
        <v>403</v>
      </c>
      <c r="D93" s="102">
        <f>IF(D94="-",0,D94) + IF(D95="-",0,D95) + IF(D96="-",0,D96) + IF(D97="-",0,D97)</f>
        <v>0</v>
      </c>
      <c r="E93" s="102">
        <f>IF(E94="-",0,E94) + IF(E95="-",0,E95) + IF(E96="-",0,E96) + IF(E97="-",0,E97)</f>
        <v>0</v>
      </c>
      <c r="F93" s="102">
        <f>IF(F94="-",0,F94) + IF(F95="-",0,F95) + IF(F96="-",0,F96) + IF(F97="-",0,F97)</f>
        <v>0</v>
      </c>
      <c r="G93" s="52" t="s">
        <v>226</v>
      </c>
      <c r="H93" s="102">
        <f>IF(H94="-",0,H94) + IF(H95="-",0,H95) + IF(H96="-",0,H96) + IF(H97="-",0,H97)</f>
        <v>0</v>
      </c>
      <c r="I93" s="52" t="s">
        <v>226</v>
      </c>
      <c r="J93" s="102">
        <f>IF(J94="-",0,J94) + IF(J95="-",0,J95) + IF(J96="-",0,J96) + IF(J97="-",0,J97)</f>
        <v>0</v>
      </c>
      <c r="K93" s="102">
        <f>IF(K94="-",0,K94) + IF(K95="-",0,K95) + IF(K96="-",0,K96) + IF(K97="-",0,K97)</f>
        <v>0</v>
      </c>
      <c r="L93" s="102">
        <f>IF(L94="-",0,L94) + IF(L95="-",0,L95) + IF(L96="-",0,L96) + IF(L97="-",0,L97)</f>
        <v>0</v>
      </c>
      <c r="M93" s="102">
        <f>IF(M94="-",0,M94) + IF(M95="-",0,M95) + IF(M96="-",0,M96) + IF(M97="-",0,M97)</f>
        <v>0</v>
      </c>
      <c r="N93" s="39">
        <f>IF(N94="-",0,N94) + IF(N95="-",0,N95) + IF(N96="-",0,N96) + IF(N97="-",0,N97)</f>
        <v>0</v>
      </c>
      <c r="O93" s="102">
        <f t="shared" si="6"/>
        <v>0</v>
      </c>
      <c r="P93" s="102">
        <f>IF(P94="-",0,P94) + IF(P95="-",0,P95) + IF(P96="-",0,P96) + IF(P97="-",0,P97)</f>
        <v>0</v>
      </c>
      <c r="Q93" s="52" t="s">
        <v>226</v>
      </c>
      <c r="R93" s="52" t="s">
        <v>226</v>
      </c>
      <c r="S93" s="205">
        <f t="shared" ref="S93:S98" si="8">IF(J93="-",0,J93)+IF(K93="-",0,K93)+IF(L93="-",0,L93)-IF(M93="-",0,M93)-IF(P93="-",0,P93)</f>
        <v>0</v>
      </c>
      <c r="T93" s="205"/>
    </row>
    <row r="94" spans="1:20" s="1" customFormat="1" ht="26.1" customHeight="1" x14ac:dyDescent="0.2">
      <c r="A94" s="32"/>
      <c r="B94" s="103" t="s">
        <v>404</v>
      </c>
      <c r="C94" s="83" t="s">
        <v>405</v>
      </c>
      <c r="D94" s="86">
        <v>0</v>
      </c>
      <c r="E94" s="86">
        <v>0</v>
      </c>
      <c r="F94" s="86">
        <v>0</v>
      </c>
      <c r="G94" s="52" t="s">
        <v>226</v>
      </c>
      <c r="H94" s="86">
        <v>0</v>
      </c>
      <c r="I94" s="52" t="s">
        <v>226</v>
      </c>
      <c r="J94" s="86">
        <v>0</v>
      </c>
      <c r="K94" s="86">
        <v>0</v>
      </c>
      <c r="L94" s="86">
        <v>0</v>
      </c>
      <c r="M94" s="86">
        <v>0</v>
      </c>
      <c r="N94" s="35">
        <v>0</v>
      </c>
      <c r="O94" s="85">
        <f t="shared" si="6"/>
        <v>0</v>
      </c>
      <c r="P94" s="86">
        <v>0</v>
      </c>
      <c r="Q94" s="52" t="s">
        <v>226</v>
      </c>
      <c r="R94" s="52" t="s">
        <v>226</v>
      </c>
      <c r="S94" s="205">
        <f t="shared" si="8"/>
        <v>0</v>
      </c>
      <c r="T94" s="205"/>
    </row>
    <row r="95" spans="1:20" s="1" customFormat="1" ht="15" customHeight="1" x14ac:dyDescent="0.2">
      <c r="A95" s="32"/>
      <c r="B95" s="103" t="s">
        <v>406</v>
      </c>
      <c r="C95" s="83" t="s">
        <v>407</v>
      </c>
      <c r="D95" s="86">
        <v>0</v>
      </c>
      <c r="E95" s="86">
        <v>0</v>
      </c>
      <c r="F95" s="86">
        <v>0</v>
      </c>
      <c r="G95" s="52" t="s">
        <v>226</v>
      </c>
      <c r="H95" s="86">
        <v>0</v>
      </c>
      <c r="I95" s="52" t="s">
        <v>226</v>
      </c>
      <c r="J95" s="86">
        <v>0</v>
      </c>
      <c r="K95" s="86">
        <v>0</v>
      </c>
      <c r="L95" s="86">
        <v>0</v>
      </c>
      <c r="M95" s="86">
        <v>0</v>
      </c>
      <c r="N95" s="35">
        <v>0</v>
      </c>
      <c r="O95" s="85">
        <f t="shared" si="6"/>
        <v>0</v>
      </c>
      <c r="P95" s="86">
        <v>0</v>
      </c>
      <c r="Q95" s="52" t="s">
        <v>226</v>
      </c>
      <c r="R95" s="52" t="s">
        <v>226</v>
      </c>
      <c r="S95" s="205">
        <f t="shared" si="8"/>
        <v>0</v>
      </c>
      <c r="T95" s="205"/>
    </row>
    <row r="96" spans="1:20" s="1" customFormat="1" ht="15" customHeight="1" x14ac:dyDescent="0.2">
      <c r="A96" s="32"/>
      <c r="B96" s="103" t="s">
        <v>408</v>
      </c>
      <c r="C96" s="83" t="s">
        <v>409</v>
      </c>
      <c r="D96" s="86">
        <v>0</v>
      </c>
      <c r="E96" s="86">
        <v>0</v>
      </c>
      <c r="F96" s="86">
        <v>0</v>
      </c>
      <c r="G96" s="52" t="s">
        <v>226</v>
      </c>
      <c r="H96" s="86">
        <v>0</v>
      </c>
      <c r="I96" s="52" t="s">
        <v>226</v>
      </c>
      <c r="J96" s="86">
        <v>0</v>
      </c>
      <c r="K96" s="86">
        <v>0</v>
      </c>
      <c r="L96" s="86">
        <v>0</v>
      </c>
      <c r="M96" s="86">
        <v>0</v>
      </c>
      <c r="N96" s="35">
        <v>0</v>
      </c>
      <c r="O96" s="85">
        <f t="shared" si="6"/>
        <v>0</v>
      </c>
      <c r="P96" s="86">
        <v>0</v>
      </c>
      <c r="Q96" s="52" t="s">
        <v>226</v>
      </c>
      <c r="R96" s="52" t="s">
        <v>226</v>
      </c>
      <c r="S96" s="205">
        <f t="shared" si="8"/>
        <v>0</v>
      </c>
      <c r="T96" s="205"/>
    </row>
    <row r="97" spans="1:20" s="1" customFormat="1" ht="15" customHeight="1" x14ac:dyDescent="0.2">
      <c r="A97" s="32"/>
      <c r="B97" s="103" t="s">
        <v>410</v>
      </c>
      <c r="C97" s="83" t="s">
        <v>411</v>
      </c>
      <c r="D97" s="86">
        <v>0</v>
      </c>
      <c r="E97" s="86">
        <v>0</v>
      </c>
      <c r="F97" s="86">
        <v>0</v>
      </c>
      <c r="G97" s="52" t="s">
        <v>226</v>
      </c>
      <c r="H97" s="86">
        <v>0</v>
      </c>
      <c r="I97" s="52" t="s">
        <v>226</v>
      </c>
      <c r="J97" s="86">
        <v>0</v>
      </c>
      <c r="K97" s="86">
        <v>0</v>
      </c>
      <c r="L97" s="86">
        <v>0</v>
      </c>
      <c r="M97" s="86">
        <v>0</v>
      </c>
      <c r="N97" s="35">
        <v>0</v>
      </c>
      <c r="O97" s="85">
        <f t="shared" si="6"/>
        <v>0</v>
      </c>
      <c r="P97" s="86">
        <v>0</v>
      </c>
      <c r="Q97" s="52" t="s">
        <v>226</v>
      </c>
      <c r="R97" s="52" t="s">
        <v>226</v>
      </c>
      <c r="S97" s="205">
        <f t="shared" si="8"/>
        <v>0</v>
      </c>
      <c r="T97" s="205"/>
    </row>
    <row r="98" spans="1:20" s="1" customFormat="1" ht="12.95" customHeight="1" x14ac:dyDescent="0.2">
      <c r="A98" s="32"/>
      <c r="B98" s="103" t="s">
        <v>412</v>
      </c>
      <c r="C98" s="88" t="s">
        <v>413</v>
      </c>
      <c r="D98" s="107">
        <v>0</v>
      </c>
      <c r="E98" s="107">
        <v>0</v>
      </c>
      <c r="F98" s="107">
        <v>0</v>
      </c>
      <c r="G98" s="89" t="s">
        <v>226</v>
      </c>
      <c r="H98" s="107">
        <v>0</v>
      </c>
      <c r="I98" s="89" t="s">
        <v>226</v>
      </c>
      <c r="J98" s="107">
        <v>0</v>
      </c>
      <c r="K98" s="107">
        <v>0</v>
      </c>
      <c r="L98" s="107">
        <v>0</v>
      </c>
      <c r="M98" s="107">
        <v>0</v>
      </c>
      <c r="N98" s="60">
        <v>0</v>
      </c>
      <c r="O98" s="91">
        <f t="shared" si="6"/>
        <v>0</v>
      </c>
      <c r="P98" s="107">
        <v>0</v>
      </c>
      <c r="Q98" s="89" t="s">
        <v>226</v>
      </c>
      <c r="R98" s="89" t="s">
        <v>226</v>
      </c>
      <c r="S98" s="207">
        <f t="shared" si="8"/>
        <v>0</v>
      </c>
      <c r="T98" s="207"/>
    </row>
    <row r="99" spans="1:20" s="49" customFormat="1" ht="11.1" customHeight="1" x14ac:dyDescent="0.2">
      <c r="S99" s="76"/>
      <c r="T99" s="77" t="s">
        <v>414</v>
      </c>
    </row>
    <row r="100" spans="1:20" s="1" customFormat="1" ht="15" customHeight="1" x14ac:dyDescent="0.2">
      <c r="B100" s="93" t="s">
        <v>315</v>
      </c>
    </row>
    <row r="101" spans="1:20" s="1" customFormat="1" ht="15" customHeight="1" x14ac:dyDescent="0.2">
      <c r="A101" s="108"/>
      <c r="B101" s="52" t="s">
        <v>31</v>
      </c>
      <c r="C101" s="9" t="s">
        <v>23</v>
      </c>
      <c r="D101" s="153" t="s">
        <v>316</v>
      </c>
      <c r="E101" s="153"/>
    </row>
    <row r="102" spans="1:20" s="94" customFormat="1" ht="11.1" customHeight="1" x14ac:dyDescent="0.2">
      <c r="A102" s="109"/>
      <c r="B102" s="20" t="s">
        <v>25</v>
      </c>
      <c r="C102" s="20" t="s">
        <v>26</v>
      </c>
      <c r="D102" s="162" t="s">
        <v>27</v>
      </c>
      <c r="E102" s="162"/>
    </row>
    <row r="103" spans="1:20" s="1" customFormat="1" ht="26.1" customHeight="1" x14ac:dyDescent="0.2">
      <c r="A103" s="108"/>
      <c r="B103" s="105" t="s">
        <v>415</v>
      </c>
      <c r="C103" s="80" t="s">
        <v>416</v>
      </c>
      <c r="D103" s="208">
        <f>IF(D104="-",0,D104) + IF(D105="-",0,D105) + IF(D106="-",0,D106) + IF(D107="-",0,D107)</f>
        <v>0</v>
      </c>
      <c r="E103" s="208"/>
    </row>
    <row r="104" spans="1:20" s="1" customFormat="1" ht="26.1" customHeight="1" x14ac:dyDescent="0.2">
      <c r="A104" s="108"/>
      <c r="B104" s="103" t="s">
        <v>417</v>
      </c>
      <c r="C104" s="83" t="s">
        <v>418</v>
      </c>
      <c r="D104" s="209" t="s">
        <v>117</v>
      </c>
      <c r="E104" s="209"/>
    </row>
    <row r="105" spans="1:20" s="1" customFormat="1" ht="15" customHeight="1" x14ac:dyDescent="0.2">
      <c r="A105" s="108"/>
      <c r="B105" s="103" t="s">
        <v>419</v>
      </c>
      <c r="C105" s="83" t="s">
        <v>420</v>
      </c>
      <c r="D105" s="209" t="s">
        <v>117</v>
      </c>
      <c r="E105" s="209"/>
    </row>
    <row r="106" spans="1:20" s="1" customFormat="1" ht="15" customHeight="1" x14ac:dyDescent="0.2">
      <c r="A106" s="108"/>
      <c r="B106" s="103" t="s">
        <v>421</v>
      </c>
      <c r="C106" s="83" t="s">
        <v>422</v>
      </c>
      <c r="D106" s="209" t="s">
        <v>117</v>
      </c>
      <c r="E106" s="209"/>
    </row>
    <row r="107" spans="1:20" s="1" customFormat="1" ht="15" customHeight="1" x14ac:dyDescent="0.2">
      <c r="A107" s="108"/>
      <c r="B107" s="103" t="s">
        <v>423</v>
      </c>
      <c r="C107" s="88" t="s">
        <v>424</v>
      </c>
      <c r="D107" s="210" t="s">
        <v>117</v>
      </c>
      <c r="E107" s="210"/>
    </row>
    <row r="108" spans="1:20" s="1" customFormat="1" ht="15" customHeight="1" x14ac:dyDescent="0.2"/>
    <row r="109" spans="1:20" s="1" customFormat="1" ht="15" customHeight="1" x14ac:dyDescent="0.2">
      <c r="B109" s="93" t="s">
        <v>315</v>
      </c>
    </row>
    <row r="110" spans="1:20" s="1" customFormat="1" ht="51" customHeight="1" x14ac:dyDescent="0.2">
      <c r="A110" s="108"/>
      <c r="B110" s="189" t="s">
        <v>31</v>
      </c>
      <c r="C110" s="189" t="s">
        <v>23</v>
      </c>
      <c r="D110" s="189" t="s">
        <v>425</v>
      </c>
      <c r="E110" s="189" t="s">
        <v>426</v>
      </c>
      <c r="F110" s="189" t="s">
        <v>427</v>
      </c>
      <c r="G110" s="189" t="s">
        <v>428</v>
      </c>
      <c r="H110" s="189" t="s">
        <v>429</v>
      </c>
      <c r="I110" s="189" t="s">
        <v>430</v>
      </c>
      <c r="J110" s="211" t="s">
        <v>431</v>
      </c>
      <c r="K110" s="211" t="s">
        <v>432</v>
      </c>
      <c r="L110" s="211"/>
    </row>
    <row r="111" spans="1:20" s="49" customFormat="1" ht="50.1" customHeight="1" x14ac:dyDescent="0.2">
      <c r="B111" s="190"/>
      <c r="C111" s="190"/>
      <c r="D111" s="190"/>
      <c r="E111" s="190"/>
      <c r="F111" s="190"/>
      <c r="G111" s="190"/>
      <c r="H111" s="190"/>
      <c r="I111" s="190"/>
      <c r="J111" s="212"/>
      <c r="K111" s="110" t="s">
        <v>433</v>
      </c>
      <c r="L111" s="110" t="s">
        <v>434</v>
      </c>
    </row>
    <row r="112" spans="1:20" s="49" customFormat="1" ht="11.1" customHeight="1" x14ac:dyDescent="0.2">
      <c r="A112" s="111"/>
      <c r="B112" s="20" t="s">
        <v>25</v>
      </c>
      <c r="C112" s="20" t="s">
        <v>26</v>
      </c>
      <c r="D112" s="20" t="s">
        <v>27</v>
      </c>
      <c r="E112" s="20" t="s">
        <v>34</v>
      </c>
      <c r="F112" s="20" t="s">
        <v>172</v>
      </c>
      <c r="G112" s="20" t="s">
        <v>173</v>
      </c>
      <c r="H112" s="20" t="s">
        <v>174</v>
      </c>
      <c r="I112" s="20" t="s">
        <v>175</v>
      </c>
      <c r="J112" s="20" t="s">
        <v>435</v>
      </c>
      <c r="K112" s="20" t="s">
        <v>176</v>
      </c>
      <c r="L112" s="20" t="s">
        <v>177</v>
      </c>
    </row>
    <row r="113" spans="1:12" s="1" customFormat="1" ht="38.1" customHeight="1" x14ac:dyDescent="0.2">
      <c r="A113" s="108"/>
      <c r="B113" s="99" t="s">
        <v>436</v>
      </c>
      <c r="C113" s="80" t="s">
        <v>437</v>
      </c>
      <c r="D113" s="30">
        <f>IF(D114="-",0,D114) + IF(D115="-",0,D115) + IF(D116="-",0,D116) + IF(D119="-",0,D119) + IF(D120="-",0,D120) + IF(D122="-",0,D122) + IF(D124="-",0,D124) + IF(D127="-",0,D127) + IF(D128="-",0,D128) + IF(D129="-",0,D129)</f>
        <v>0</v>
      </c>
      <c r="E113" s="30">
        <f>IF(E114="-",0,E114) + IF(E115="-",0,E115) + IF(E116="-",0,E116) + IF(E119="-",0,E119) + IF(E120="-",0,E120) + IF(E122="-",0,E122) + IF(E124="-",0,E124) + IF(E127="-",0,E127) + IF(E128="-",0,E128) + IF(E129="-",0,E129)</f>
        <v>0</v>
      </c>
      <c r="F113" s="30">
        <f>IF(F114="-",0,F114) + IF(F115="-",0,F115) + IF(F116="-",0,F116) + IF(F119="-",0,F119) + IF(F120="-",0,F120) + IF(F122="-",0,F122) + IF(F124="-",0,F124) + IF(F127="-",0,F127) + IF(F128="-",0,F128) + IF(F129="-",0,F129)</f>
        <v>0</v>
      </c>
      <c r="G113" s="30">
        <f>IF(G115="-",0,G115) + IF(G116="-",0,G116) + IF(G119="-",0,G119) + IF(G120="-",0,G120) + IF(G122="-",0,G122) + IF(G124="-",0,G124) + IF(G127="-",0,G127) + IF(G128="-",0,G128)</f>
        <v>0</v>
      </c>
      <c r="H113" s="112">
        <f>IF(H114="-",0,H114) + IF(H115="-",0,H115) + IF(H116="-",0,H116) + IF(H119="-",0,H119) + IF(H120="-",0,H120) + IF(H122="-",0,H122) + IF(H124="-",0,H124) + IF(H127="-",0,H127) + IF(H128="-",0,H128) + IF(H129="-",0,H129)</f>
        <v>0</v>
      </c>
      <c r="I113" s="82">
        <f>IF(I114="-",0,I114) + IF(I115="-",0,I115) + IF(I116="-",0,I116) + IF(I119="-",0,I119) + IF(I120="-",0,I120) + IF(I122="-",0,I122) + IF(I124="-",0,I124) + IF(I127="-",0,I127) + IF(I128="-",0,I128) + IF(I129="-",0,I129)</f>
        <v>0</v>
      </c>
      <c r="J113" s="82">
        <f>IF(J114="-",0,J114) + IF(J115="-",0,J115) + IF(J116="-",0,J116) + IF(J119="-",0,J119) + IF(J120="-",0,J120) + IF(J122="-",0,J122) + IF(J124="-",0,J124) + IF(J127="-",0,J127) + IF(J128="-",0,J128)</f>
        <v>0</v>
      </c>
      <c r="K113" s="81" t="s">
        <v>226</v>
      </c>
      <c r="L113" s="96" t="s">
        <v>226</v>
      </c>
    </row>
    <row r="114" spans="1:12" s="1" customFormat="1" ht="26.1" customHeight="1" x14ac:dyDescent="0.2">
      <c r="A114" s="108"/>
      <c r="B114" s="33" t="s">
        <v>438</v>
      </c>
      <c r="C114" s="83" t="s">
        <v>439</v>
      </c>
      <c r="D114" s="35">
        <v>0</v>
      </c>
      <c r="E114" s="35">
        <v>0</v>
      </c>
      <c r="F114" s="35">
        <v>0</v>
      </c>
      <c r="G114" s="52" t="s">
        <v>226</v>
      </c>
      <c r="H114" s="113">
        <v>0</v>
      </c>
      <c r="I114" s="86">
        <v>0</v>
      </c>
      <c r="J114" s="86">
        <v>0</v>
      </c>
      <c r="K114" s="52" t="s">
        <v>226</v>
      </c>
      <c r="L114" s="97" t="s">
        <v>226</v>
      </c>
    </row>
    <row r="115" spans="1:12" s="1" customFormat="1" ht="15" customHeight="1" x14ac:dyDescent="0.2">
      <c r="A115" s="108"/>
      <c r="B115" s="33" t="s">
        <v>366</v>
      </c>
      <c r="C115" s="83" t="s">
        <v>440</v>
      </c>
      <c r="D115" s="35">
        <v>0</v>
      </c>
      <c r="E115" s="35">
        <v>0</v>
      </c>
      <c r="F115" s="35">
        <v>0</v>
      </c>
      <c r="G115" s="35">
        <v>0</v>
      </c>
      <c r="H115" s="113">
        <v>0</v>
      </c>
      <c r="I115" s="86">
        <v>0</v>
      </c>
      <c r="J115" s="86">
        <v>0</v>
      </c>
      <c r="K115" s="69">
        <f t="shared" ref="K115:K135" si="9">IF((IF(H115="-",0,H115))=0,0,(IF(D115="-",0,D115))/(IF(H115="-",0,H115)))</f>
        <v>0</v>
      </c>
      <c r="L115" s="114">
        <f t="shared" ref="L115:L135" si="10">IF((IF(I115="-",0,I115))=0,0,(IF(E115="-",0,E115))/(IF(I115="-",0,I115)))</f>
        <v>0</v>
      </c>
    </row>
    <row r="116" spans="1:12" s="1" customFormat="1" ht="15" customHeight="1" x14ac:dyDescent="0.2">
      <c r="A116" s="108"/>
      <c r="B116" s="103" t="s">
        <v>441</v>
      </c>
      <c r="C116" s="83" t="s">
        <v>442</v>
      </c>
      <c r="D116" s="35">
        <v>0</v>
      </c>
      <c r="E116" s="35">
        <v>0</v>
      </c>
      <c r="F116" s="35">
        <v>0</v>
      </c>
      <c r="G116" s="35">
        <v>0</v>
      </c>
      <c r="H116" s="113">
        <v>0</v>
      </c>
      <c r="I116" s="86">
        <v>0</v>
      </c>
      <c r="J116" s="86">
        <v>0</v>
      </c>
      <c r="K116" s="69">
        <f t="shared" si="9"/>
        <v>0</v>
      </c>
      <c r="L116" s="114">
        <f t="shared" si="10"/>
        <v>0</v>
      </c>
    </row>
    <row r="117" spans="1:12" s="1" customFormat="1" ht="26.1" customHeight="1" x14ac:dyDescent="0.2">
      <c r="A117" s="108"/>
      <c r="B117" s="104" t="s">
        <v>370</v>
      </c>
      <c r="C117" s="115" t="s">
        <v>443</v>
      </c>
      <c r="D117" s="35">
        <v>0</v>
      </c>
      <c r="E117" s="35">
        <v>0</v>
      </c>
      <c r="F117" s="35">
        <v>0</v>
      </c>
      <c r="G117" s="35">
        <v>0</v>
      </c>
      <c r="H117" s="113">
        <v>0</v>
      </c>
      <c r="I117" s="86">
        <v>0</v>
      </c>
      <c r="J117" s="86">
        <v>0</v>
      </c>
      <c r="K117" s="69">
        <f t="shared" si="9"/>
        <v>0</v>
      </c>
      <c r="L117" s="114">
        <f t="shared" si="10"/>
        <v>0</v>
      </c>
    </row>
    <row r="118" spans="1:12" s="1" customFormat="1" ht="15" customHeight="1" x14ac:dyDescent="0.2">
      <c r="A118" s="108"/>
      <c r="B118" s="104" t="s">
        <v>372</v>
      </c>
      <c r="C118" s="115" t="s">
        <v>444</v>
      </c>
      <c r="D118" s="35">
        <v>0</v>
      </c>
      <c r="E118" s="35">
        <v>0</v>
      </c>
      <c r="F118" s="35">
        <v>0</v>
      </c>
      <c r="G118" s="35">
        <v>0</v>
      </c>
      <c r="H118" s="113">
        <v>0</v>
      </c>
      <c r="I118" s="86">
        <v>0</v>
      </c>
      <c r="J118" s="86">
        <v>0</v>
      </c>
      <c r="K118" s="69">
        <f t="shared" si="9"/>
        <v>0</v>
      </c>
      <c r="L118" s="114">
        <f t="shared" si="10"/>
        <v>0</v>
      </c>
    </row>
    <row r="119" spans="1:12" s="1" customFormat="1" ht="15" customHeight="1" x14ac:dyDescent="0.2">
      <c r="A119" s="108"/>
      <c r="B119" s="103" t="s">
        <v>445</v>
      </c>
      <c r="C119" s="83" t="s">
        <v>446</v>
      </c>
      <c r="D119" s="35">
        <v>0</v>
      </c>
      <c r="E119" s="35">
        <v>0</v>
      </c>
      <c r="F119" s="35">
        <v>0</v>
      </c>
      <c r="G119" s="35">
        <v>0</v>
      </c>
      <c r="H119" s="113">
        <v>0</v>
      </c>
      <c r="I119" s="86">
        <v>0</v>
      </c>
      <c r="J119" s="86">
        <v>0</v>
      </c>
      <c r="K119" s="69">
        <f t="shared" si="9"/>
        <v>0</v>
      </c>
      <c r="L119" s="114">
        <f t="shared" si="10"/>
        <v>0</v>
      </c>
    </row>
    <row r="120" spans="1:12" s="1" customFormat="1" ht="15" customHeight="1" x14ac:dyDescent="0.2">
      <c r="A120" s="108"/>
      <c r="B120" s="103" t="s">
        <v>378</v>
      </c>
      <c r="C120" s="83" t="s">
        <v>447</v>
      </c>
      <c r="D120" s="35">
        <v>0</v>
      </c>
      <c r="E120" s="35">
        <v>0</v>
      </c>
      <c r="F120" s="35">
        <v>0</v>
      </c>
      <c r="G120" s="35">
        <v>0</v>
      </c>
      <c r="H120" s="113">
        <v>0</v>
      </c>
      <c r="I120" s="86">
        <v>0</v>
      </c>
      <c r="J120" s="86">
        <v>0</v>
      </c>
      <c r="K120" s="69">
        <f t="shared" si="9"/>
        <v>0</v>
      </c>
      <c r="L120" s="114">
        <f t="shared" si="10"/>
        <v>0</v>
      </c>
    </row>
    <row r="121" spans="1:12" s="1" customFormat="1" ht="26.1" customHeight="1" x14ac:dyDescent="0.2">
      <c r="A121" s="108"/>
      <c r="B121" s="104" t="s">
        <v>448</v>
      </c>
      <c r="C121" s="83" t="s">
        <v>449</v>
      </c>
      <c r="D121" s="35">
        <v>0</v>
      </c>
      <c r="E121" s="35">
        <v>0</v>
      </c>
      <c r="F121" s="35">
        <v>0</v>
      </c>
      <c r="G121" s="35">
        <v>0</v>
      </c>
      <c r="H121" s="113">
        <v>0</v>
      </c>
      <c r="I121" s="86">
        <v>0</v>
      </c>
      <c r="J121" s="86">
        <v>0</v>
      </c>
      <c r="K121" s="69">
        <f t="shared" si="9"/>
        <v>0</v>
      </c>
      <c r="L121" s="114">
        <f t="shared" si="10"/>
        <v>0</v>
      </c>
    </row>
    <row r="122" spans="1:12" s="1" customFormat="1" ht="15" customHeight="1" x14ac:dyDescent="0.2">
      <c r="A122" s="108"/>
      <c r="B122" s="103" t="s">
        <v>384</v>
      </c>
      <c r="C122" s="83" t="s">
        <v>450</v>
      </c>
      <c r="D122" s="35">
        <v>0</v>
      </c>
      <c r="E122" s="35">
        <v>0</v>
      </c>
      <c r="F122" s="35">
        <v>0</v>
      </c>
      <c r="G122" s="35">
        <v>0</v>
      </c>
      <c r="H122" s="113">
        <v>0</v>
      </c>
      <c r="I122" s="86">
        <v>0</v>
      </c>
      <c r="J122" s="86">
        <v>0</v>
      </c>
      <c r="K122" s="69">
        <f t="shared" si="9"/>
        <v>0</v>
      </c>
      <c r="L122" s="114">
        <f t="shared" si="10"/>
        <v>0</v>
      </c>
    </row>
    <row r="123" spans="1:12" s="1" customFormat="1" ht="26.1" customHeight="1" x14ac:dyDescent="0.2">
      <c r="A123" s="108"/>
      <c r="B123" s="104" t="s">
        <v>448</v>
      </c>
      <c r="C123" s="83" t="s">
        <v>451</v>
      </c>
      <c r="D123" s="35">
        <v>0</v>
      </c>
      <c r="E123" s="35">
        <v>0</v>
      </c>
      <c r="F123" s="35">
        <v>0</v>
      </c>
      <c r="G123" s="35">
        <v>0</v>
      </c>
      <c r="H123" s="113">
        <v>0</v>
      </c>
      <c r="I123" s="86">
        <v>0</v>
      </c>
      <c r="J123" s="86">
        <v>0</v>
      </c>
      <c r="K123" s="69">
        <f t="shared" si="9"/>
        <v>0</v>
      </c>
      <c r="L123" s="114">
        <f t="shared" si="10"/>
        <v>0</v>
      </c>
    </row>
    <row r="124" spans="1:12" s="1" customFormat="1" ht="15" customHeight="1" x14ac:dyDescent="0.2">
      <c r="A124" s="108"/>
      <c r="B124" s="103" t="s">
        <v>388</v>
      </c>
      <c r="C124" s="83" t="s">
        <v>452</v>
      </c>
      <c r="D124" s="35">
        <v>0</v>
      </c>
      <c r="E124" s="35">
        <v>0</v>
      </c>
      <c r="F124" s="35">
        <v>0</v>
      </c>
      <c r="G124" s="35">
        <v>0</v>
      </c>
      <c r="H124" s="113">
        <v>0</v>
      </c>
      <c r="I124" s="86">
        <v>0</v>
      </c>
      <c r="J124" s="86">
        <v>0</v>
      </c>
      <c r="K124" s="69">
        <f t="shared" si="9"/>
        <v>0</v>
      </c>
      <c r="L124" s="114">
        <f t="shared" si="10"/>
        <v>0</v>
      </c>
    </row>
    <row r="125" spans="1:12" s="1" customFormat="1" ht="26.1" customHeight="1" x14ac:dyDescent="0.2">
      <c r="A125" s="108"/>
      <c r="B125" s="104" t="s">
        <v>453</v>
      </c>
      <c r="C125" s="83" t="s">
        <v>454</v>
      </c>
      <c r="D125" s="35">
        <v>0</v>
      </c>
      <c r="E125" s="35">
        <v>0</v>
      </c>
      <c r="F125" s="52" t="s">
        <v>226</v>
      </c>
      <c r="G125" s="52" t="s">
        <v>226</v>
      </c>
      <c r="H125" s="113">
        <v>0</v>
      </c>
      <c r="I125" s="86">
        <v>0</v>
      </c>
      <c r="J125" s="86">
        <v>0</v>
      </c>
      <c r="K125" s="69">
        <f t="shared" si="9"/>
        <v>0</v>
      </c>
      <c r="L125" s="114">
        <f t="shared" si="10"/>
        <v>0</v>
      </c>
    </row>
    <row r="126" spans="1:12" s="1" customFormat="1" ht="15" customHeight="1" x14ac:dyDescent="0.2">
      <c r="A126" s="108"/>
      <c r="B126" s="104" t="s">
        <v>392</v>
      </c>
      <c r="C126" s="115" t="s">
        <v>455</v>
      </c>
      <c r="D126" s="35">
        <v>0</v>
      </c>
      <c r="E126" s="35">
        <v>0</v>
      </c>
      <c r="F126" s="52" t="s">
        <v>226</v>
      </c>
      <c r="G126" s="52" t="s">
        <v>226</v>
      </c>
      <c r="H126" s="113">
        <v>0</v>
      </c>
      <c r="I126" s="86">
        <v>0</v>
      </c>
      <c r="J126" s="86">
        <v>0</v>
      </c>
      <c r="K126" s="69">
        <f t="shared" si="9"/>
        <v>0</v>
      </c>
      <c r="L126" s="114">
        <f t="shared" si="10"/>
        <v>0</v>
      </c>
    </row>
    <row r="127" spans="1:12" s="1" customFormat="1" ht="15" customHeight="1" x14ac:dyDescent="0.2">
      <c r="A127" s="108"/>
      <c r="B127" s="103" t="s">
        <v>398</v>
      </c>
      <c r="C127" s="83" t="s">
        <v>456</v>
      </c>
      <c r="D127" s="35">
        <v>0</v>
      </c>
      <c r="E127" s="35">
        <v>0</v>
      </c>
      <c r="F127" s="35">
        <v>0</v>
      </c>
      <c r="G127" s="35">
        <v>0</v>
      </c>
      <c r="H127" s="113">
        <v>0</v>
      </c>
      <c r="I127" s="86">
        <v>0</v>
      </c>
      <c r="J127" s="86">
        <v>0</v>
      </c>
      <c r="K127" s="69">
        <f t="shared" si="9"/>
        <v>0</v>
      </c>
      <c r="L127" s="114">
        <f t="shared" si="10"/>
        <v>0</v>
      </c>
    </row>
    <row r="128" spans="1:12" s="1" customFormat="1" ht="15" customHeight="1" x14ac:dyDescent="0.2">
      <c r="A128" s="108"/>
      <c r="B128" s="103" t="s">
        <v>400</v>
      </c>
      <c r="C128" s="83" t="s">
        <v>457</v>
      </c>
      <c r="D128" s="35">
        <v>0</v>
      </c>
      <c r="E128" s="35">
        <v>0</v>
      </c>
      <c r="F128" s="35">
        <v>0</v>
      </c>
      <c r="G128" s="35">
        <v>0</v>
      </c>
      <c r="H128" s="113">
        <v>0</v>
      </c>
      <c r="I128" s="86">
        <v>0</v>
      </c>
      <c r="J128" s="86">
        <v>0</v>
      </c>
      <c r="K128" s="69">
        <f t="shared" si="9"/>
        <v>0</v>
      </c>
      <c r="L128" s="114">
        <f t="shared" si="10"/>
        <v>0</v>
      </c>
    </row>
    <row r="129" spans="1:20" s="1" customFormat="1" ht="26.1" customHeight="1" x14ac:dyDescent="0.2">
      <c r="A129" s="108"/>
      <c r="B129" s="116" t="s">
        <v>458</v>
      </c>
      <c r="C129" s="98" t="s">
        <v>459</v>
      </c>
      <c r="D129" s="39">
        <f>IF(D130="-",0,D130) + IF(D131="-",0,D131) + IF(D132="-",0,D132) + IF(D133="-",0,D133) + IF(D134="-",0,D134)</f>
        <v>0</v>
      </c>
      <c r="E129" s="39">
        <f>IF(E130="-",0,E130) + IF(E131="-",0,E131) + IF(E132="-",0,E132) + IF(E133="-",0,E133) + IF(E134="-",0,E134)</f>
        <v>0</v>
      </c>
      <c r="F129" s="39">
        <f>IF(F130="-",0,F130) + IF(F131="-",0,F131) + IF(F132="-",0,F132) + IF(F133="-",0,F133) + IF(F134="-",0,F134)</f>
        <v>0</v>
      </c>
      <c r="G129" s="52" t="s">
        <v>226</v>
      </c>
      <c r="H129" s="117">
        <f>IF(H130="-",0,H130) + IF(H131="-",0,H131) + IF(H132="-",0,H132) + IF(H133="-",0,H133) + IF(H134="-",0,H134)</f>
        <v>0</v>
      </c>
      <c r="I129" s="102">
        <f>IF(I130="-",0,I130) + IF(I131="-",0,I131) + IF(I132="-",0,I132) + IF(I133="-",0,I133) + IF(I134="-",0,I134)</f>
        <v>0</v>
      </c>
      <c r="J129" s="52" t="s">
        <v>226</v>
      </c>
      <c r="K129" s="69">
        <f t="shared" si="9"/>
        <v>0</v>
      </c>
      <c r="L129" s="114">
        <f t="shared" si="10"/>
        <v>0</v>
      </c>
    </row>
    <row r="130" spans="1:20" s="1" customFormat="1" ht="26.1" customHeight="1" x14ac:dyDescent="0.2">
      <c r="A130" s="108"/>
      <c r="B130" s="104" t="s">
        <v>460</v>
      </c>
      <c r="C130" s="83" t="s">
        <v>461</v>
      </c>
      <c r="D130" s="35">
        <v>0</v>
      </c>
      <c r="E130" s="35">
        <v>0</v>
      </c>
      <c r="F130" s="35">
        <v>0</v>
      </c>
      <c r="G130" s="52" t="s">
        <v>226</v>
      </c>
      <c r="H130" s="113">
        <v>0</v>
      </c>
      <c r="I130" s="86">
        <v>0</v>
      </c>
      <c r="J130" s="52" t="s">
        <v>226</v>
      </c>
      <c r="K130" s="69">
        <f t="shared" si="9"/>
        <v>0</v>
      </c>
      <c r="L130" s="114">
        <f t="shared" si="10"/>
        <v>0</v>
      </c>
    </row>
    <row r="131" spans="1:20" s="1" customFormat="1" ht="15" customHeight="1" x14ac:dyDescent="0.2">
      <c r="A131" s="108"/>
      <c r="B131" s="104" t="s">
        <v>462</v>
      </c>
      <c r="C131" s="83" t="s">
        <v>463</v>
      </c>
      <c r="D131" s="35">
        <v>0</v>
      </c>
      <c r="E131" s="35">
        <v>0</v>
      </c>
      <c r="F131" s="35">
        <v>0</v>
      </c>
      <c r="G131" s="52" t="s">
        <v>226</v>
      </c>
      <c r="H131" s="113">
        <v>0</v>
      </c>
      <c r="I131" s="86">
        <v>0</v>
      </c>
      <c r="J131" s="52" t="s">
        <v>226</v>
      </c>
      <c r="K131" s="69">
        <f t="shared" si="9"/>
        <v>0</v>
      </c>
      <c r="L131" s="114">
        <f t="shared" si="10"/>
        <v>0</v>
      </c>
    </row>
    <row r="132" spans="1:20" s="1" customFormat="1" ht="15" customHeight="1" x14ac:dyDescent="0.2">
      <c r="A132" s="108"/>
      <c r="B132" s="104" t="s">
        <v>464</v>
      </c>
      <c r="C132" s="83" t="s">
        <v>465</v>
      </c>
      <c r="D132" s="35">
        <v>0</v>
      </c>
      <c r="E132" s="35">
        <v>0</v>
      </c>
      <c r="F132" s="35">
        <v>0</v>
      </c>
      <c r="G132" s="52" t="s">
        <v>226</v>
      </c>
      <c r="H132" s="113">
        <v>0</v>
      </c>
      <c r="I132" s="86">
        <v>0</v>
      </c>
      <c r="J132" s="52" t="s">
        <v>226</v>
      </c>
      <c r="K132" s="69">
        <f t="shared" si="9"/>
        <v>0</v>
      </c>
      <c r="L132" s="114">
        <f t="shared" si="10"/>
        <v>0</v>
      </c>
    </row>
    <row r="133" spans="1:20" s="1" customFormat="1" ht="15" customHeight="1" x14ac:dyDescent="0.2">
      <c r="A133" s="108"/>
      <c r="B133" s="104" t="s">
        <v>466</v>
      </c>
      <c r="C133" s="83" t="s">
        <v>467</v>
      </c>
      <c r="D133" s="35">
        <v>0</v>
      </c>
      <c r="E133" s="35">
        <v>0</v>
      </c>
      <c r="F133" s="35">
        <v>0</v>
      </c>
      <c r="G133" s="52" t="s">
        <v>226</v>
      </c>
      <c r="H133" s="113">
        <v>0</v>
      </c>
      <c r="I133" s="86">
        <v>0</v>
      </c>
      <c r="J133" s="52" t="s">
        <v>226</v>
      </c>
      <c r="K133" s="69">
        <f t="shared" si="9"/>
        <v>0</v>
      </c>
      <c r="L133" s="114">
        <f t="shared" si="10"/>
        <v>0</v>
      </c>
    </row>
    <row r="134" spans="1:20" s="1" customFormat="1" ht="15" customHeight="1" x14ac:dyDescent="0.2">
      <c r="A134" s="108"/>
      <c r="B134" s="104" t="s">
        <v>468</v>
      </c>
      <c r="C134" s="83" t="s">
        <v>469</v>
      </c>
      <c r="D134" s="35">
        <v>0</v>
      </c>
      <c r="E134" s="35">
        <v>0</v>
      </c>
      <c r="F134" s="35">
        <v>0</v>
      </c>
      <c r="G134" s="52" t="s">
        <v>226</v>
      </c>
      <c r="H134" s="113">
        <v>0</v>
      </c>
      <c r="I134" s="86">
        <v>0</v>
      </c>
      <c r="J134" s="52" t="s">
        <v>226</v>
      </c>
      <c r="K134" s="69">
        <f t="shared" si="9"/>
        <v>0</v>
      </c>
      <c r="L134" s="114">
        <f t="shared" si="10"/>
        <v>0</v>
      </c>
    </row>
    <row r="135" spans="1:20" s="1" customFormat="1" ht="26.1" customHeight="1" x14ac:dyDescent="0.2">
      <c r="A135" s="108"/>
      <c r="B135" s="104" t="s">
        <v>470</v>
      </c>
      <c r="C135" s="88" t="s">
        <v>471</v>
      </c>
      <c r="D135" s="60">
        <v>0</v>
      </c>
      <c r="E135" s="60">
        <v>0</v>
      </c>
      <c r="F135" s="60">
        <v>0</v>
      </c>
      <c r="G135" s="89" t="s">
        <v>226</v>
      </c>
      <c r="H135" s="118">
        <v>0</v>
      </c>
      <c r="I135" s="107">
        <v>0</v>
      </c>
      <c r="J135" s="89" t="s">
        <v>226</v>
      </c>
      <c r="K135" s="119">
        <f t="shared" si="9"/>
        <v>0</v>
      </c>
      <c r="L135" s="120">
        <f t="shared" si="10"/>
        <v>0</v>
      </c>
    </row>
    <row r="136" spans="1:20" s="1" customFormat="1" ht="15" customHeight="1" x14ac:dyDescent="0.2">
      <c r="S136" s="76"/>
      <c r="T136" s="77" t="s">
        <v>472</v>
      </c>
    </row>
    <row r="137" spans="1:20" s="1" customFormat="1" ht="15" customHeight="1" x14ac:dyDescent="0.2">
      <c r="B137" s="191" t="s">
        <v>473</v>
      </c>
      <c r="C137" s="191"/>
      <c r="D137" s="191"/>
      <c r="E137" s="191"/>
      <c r="F137" s="191"/>
      <c r="G137" s="191"/>
    </row>
    <row r="138" spans="1:20" s="1" customFormat="1" ht="38.1" customHeight="1" x14ac:dyDescent="0.2">
      <c r="A138" s="78"/>
      <c r="B138" s="52" t="s">
        <v>31</v>
      </c>
      <c r="C138" s="52" t="s">
        <v>23</v>
      </c>
      <c r="D138" s="121" t="s">
        <v>474</v>
      </c>
      <c r="E138" s="121" t="s">
        <v>475</v>
      </c>
      <c r="F138" s="121" t="s">
        <v>476</v>
      </c>
      <c r="G138" s="9" t="s">
        <v>475</v>
      </c>
      <c r="H138" s="122"/>
      <c r="J138" s="213" t="s">
        <v>31</v>
      </c>
      <c r="K138" s="213"/>
      <c r="L138" s="213"/>
      <c r="M138" s="52" t="s">
        <v>23</v>
      </c>
      <c r="N138" s="52" t="s">
        <v>203</v>
      </c>
      <c r="O138" s="123" t="s">
        <v>474</v>
      </c>
      <c r="P138" s="123" t="s">
        <v>477</v>
      </c>
      <c r="Q138" s="123" t="s">
        <v>478</v>
      </c>
      <c r="R138" s="52" t="s">
        <v>476</v>
      </c>
    </row>
    <row r="139" spans="1:20" s="18" customFormat="1" ht="11.1" customHeight="1" x14ac:dyDescent="0.2">
      <c r="A139" s="19"/>
      <c r="B139" s="20" t="s">
        <v>25</v>
      </c>
      <c r="C139" s="20" t="s">
        <v>26</v>
      </c>
      <c r="D139" s="124" t="s">
        <v>27</v>
      </c>
      <c r="E139" s="124" t="s">
        <v>34</v>
      </c>
      <c r="F139" s="124" t="s">
        <v>172</v>
      </c>
      <c r="G139" s="20" t="s">
        <v>173</v>
      </c>
      <c r="H139" s="95"/>
      <c r="J139" s="161" t="s">
        <v>25</v>
      </c>
      <c r="K139" s="161"/>
      <c r="L139" s="161"/>
      <c r="M139" s="20" t="s">
        <v>26</v>
      </c>
      <c r="N139" s="20" t="s">
        <v>27</v>
      </c>
      <c r="O139" s="20" t="s">
        <v>34</v>
      </c>
      <c r="P139" s="20" t="s">
        <v>172</v>
      </c>
      <c r="Q139" s="20" t="s">
        <v>173</v>
      </c>
      <c r="R139" s="20" t="s">
        <v>174</v>
      </c>
    </row>
    <row r="140" spans="1:20" s="26" customFormat="1" ht="26.1" customHeight="1" x14ac:dyDescent="0.2">
      <c r="A140" s="27"/>
      <c r="B140" s="28" t="s">
        <v>479</v>
      </c>
      <c r="C140" s="80" t="s">
        <v>480</v>
      </c>
      <c r="D140" s="125">
        <v>0</v>
      </c>
      <c r="E140" s="125">
        <v>0</v>
      </c>
      <c r="F140" s="125">
        <v>0</v>
      </c>
      <c r="G140" s="126">
        <v>0</v>
      </c>
      <c r="H140" s="127"/>
      <c r="J140" s="214" t="s">
        <v>481</v>
      </c>
      <c r="K140" s="214"/>
      <c r="L140" s="214"/>
      <c r="M140" s="80" t="s">
        <v>482</v>
      </c>
      <c r="N140" s="81" t="s">
        <v>483</v>
      </c>
      <c r="O140" s="128">
        <v>0</v>
      </c>
      <c r="P140" s="128">
        <v>0</v>
      </c>
      <c r="Q140" s="128">
        <v>0</v>
      </c>
      <c r="R140" s="126">
        <v>0</v>
      </c>
    </row>
    <row r="141" spans="1:20" s="1" customFormat="1" ht="26.1" customHeight="1" x14ac:dyDescent="0.2">
      <c r="A141" s="32"/>
      <c r="B141" s="33" t="s">
        <v>484</v>
      </c>
      <c r="C141" s="83" t="s">
        <v>485</v>
      </c>
      <c r="D141" s="113">
        <v>0</v>
      </c>
      <c r="E141" s="113">
        <v>0</v>
      </c>
      <c r="F141" s="113">
        <v>0</v>
      </c>
      <c r="G141" s="129">
        <v>0</v>
      </c>
      <c r="H141" s="122"/>
      <c r="J141" s="215" t="s">
        <v>486</v>
      </c>
      <c r="K141" s="215"/>
      <c r="L141" s="215"/>
      <c r="M141" s="83" t="s">
        <v>487</v>
      </c>
      <c r="N141" s="52" t="s">
        <v>483</v>
      </c>
      <c r="O141" s="86">
        <v>0</v>
      </c>
      <c r="P141" s="86">
        <v>0</v>
      </c>
      <c r="Q141" s="86">
        <v>0</v>
      </c>
      <c r="R141" s="129">
        <v>0</v>
      </c>
    </row>
    <row r="142" spans="1:20" s="1" customFormat="1" ht="26.1" customHeight="1" x14ac:dyDescent="0.2">
      <c r="A142" s="32"/>
      <c r="B142" s="33" t="s">
        <v>488</v>
      </c>
      <c r="C142" s="83" t="s">
        <v>489</v>
      </c>
      <c r="D142" s="113">
        <v>0</v>
      </c>
      <c r="E142" s="113">
        <v>0</v>
      </c>
      <c r="F142" s="113">
        <v>0</v>
      </c>
      <c r="G142" s="129">
        <v>0</v>
      </c>
      <c r="H142" s="122"/>
      <c r="J142" s="216" t="s">
        <v>490</v>
      </c>
      <c r="K142" s="216"/>
      <c r="L142" s="216"/>
      <c r="M142" s="83" t="s">
        <v>491</v>
      </c>
      <c r="N142" s="52" t="s">
        <v>483</v>
      </c>
      <c r="O142" s="86">
        <v>0</v>
      </c>
      <c r="P142" s="86">
        <v>0</v>
      </c>
      <c r="Q142" s="86">
        <v>0</v>
      </c>
      <c r="R142" s="129">
        <v>0</v>
      </c>
    </row>
    <row r="143" spans="1:20" s="1" customFormat="1" ht="15" customHeight="1" x14ac:dyDescent="0.2">
      <c r="A143" s="108"/>
      <c r="B143" s="33" t="s">
        <v>492</v>
      </c>
      <c r="C143" s="83" t="s">
        <v>493</v>
      </c>
      <c r="D143" s="113">
        <v>0</v>
      </c>
      <c r="E143" s="113">
        <v>0</v>
      </c>
      <c r="F143" s="113">
        <v>0</v>
      </c>
      <c r="G143" s="129">
        <v>0</v>
      </c>
      <c r="J143" s="217" t="s">
        <v>494</v>
      </c>
      <c r="K143" s="217"/>
      <c r="L143" s="217"/>
      <c r="M143" s="88" t="s">
        <v>495</v>
      </c>
      <c r="N143" s="89" t="s">
        <v>483</v>
      </c>
      <c r="O143" s="107">
        <v>0</v>
      </c>
      <c r="P143" s="107">
        <v>0</v>
      </c>
      <c r="Q143" s="107">
        <v>0</v>
      </c>
      <c r="R143" s="130">
        <v>0</v>
      </c>
    </row>
    <row r="144" spans="1:20" s="1" customFormat="1" ht="63" customHeight="1" x14ac:dyDescent="0.2">
      <c r="A144" s="108"/>
      <c r="B144" s="33" t="s">
        <v>496</v>
      </c>
      <c r="C144" s="83" t="s">
        <v>497</v>
      </c>
      <c r="D144" s="113">
        <v>0</v>
      </c>
      <c r="E144" s="113">
        <v>0</v>
      </c>
      <c r="F144" s="113">
        <v>0</v>
      </c>
      <c r="G144" s="129">
        <v>0</v>
      </c>
    </row>
    <row r="145" spans="1:8" s="1" customFormat="1" ht="51" customHeight="1" x14ac:dyDescent="0.2">
      <c r="A145" s="108"/>
      <c r="B145" s="33" t="s">
        <v>498</v>
      </c>
      <c r="C145" s="88" t="s">
        <v>499</v>
      </c>
      <c r="D145" s="118">
        <v>0</v>
      </c>
      <c r="E145" s="118">
        <v>0</v>
      </c>
      <c r="F145" s="118">
        <v>0</v>
      </c>
      <c r="G145" s="130">
        <v>0</v>
      </c>
    </row>
    <row r="146" spans="1:8" s="1" customFormat="1" ht="15" customHeight="1" x14ac:dyDescent="0.2"/>
    <row r="147" spans="1:8" s="1" customFormat="1" ht="38.1" customHeight="1" x14ac:dyDescent="0.2">
      <c r="A147" s="78"/>
      <c r="B147" s="52" t="s">
        <v>31</v>
      </c>
      <c r="C147" s="52" t="s">
        <v>23</v>
      </c>
      <c r="D147" s="121" t="s">
        <v>474</v>
      </c>
      <c r="E147" s="121" t="s">
        <v>500</v>
      </c>
      <c r="F147" s="121" t="s">
        <v>476</v>
      </c>
      <c r="G147" s="9" t="s">
        <v>500</v>
      </c>
      <c r="H147" s="122"/>
    </row>
    <row r="148" spans="1:8" s="18" customFormat="1" ht="11.1" customHeight="1" x14ac:dyDescent="0.2">
      <c r="A148" s="19"/>
      <c r="B148" s="20" t="s">
        <v>25</v>
      </c>
      <c r="C148" s="20" t="s">
        <v>26</v>
      </c>
      <c r="D148" s="124" t="s">
        <v>27</v>
      </c>
      <c r="E148" s="124" t="s">
        <v>34</v>
      </c>
      <c r="F148" s="124" t="s">
        <v>172</v>
      </c>
      <c r="G148" s="20" t="s">
        <v>173</v>
      </c>
      <c r="H148" s="95"/>
    </row>
    <row r="149" spans="1:8" s="26" customFormat="1" ht="26.1" customHeight="1" x14ac:dyDescent="0.2">
      <c r="A149" s="27"/>
      <c r="B149" s="28" t="s">
        <v>501</v>
      </c>
      <c r="C149" s="80" t="s">
        <v>502</v>
      </c>
      <c r="D149" s="131">
        <v>0</v>
      </c>
      <c r="E149" s="131">
        <v>0</v>
      </c>
      <c r="F149" s="131">
        <v>0</v>
      </c>
      <c r="G149" s="132">
        <v>0</v>
      </c>
      <c r="H149" s="127"/>
    </row>
    <row r="150" spans="1:8" s="1" customFormat="1" ht="26.1" customHeight="1" x14ac:dyDescent="0.2">
      <c r="A150" s="32"/>
      <c r="B150" s="33" t="s">
        <v>503</v>
      </c>
      <c r="C150" s="83" t="s">
        <v>504</v>
      </c>
      <c r="D150" s="133">
        <v>0</v>
      </c>
      <c r="E150" s="133">
        <v>0</v>
      </c>
      <c r="F150" s="133">
        <v>0</v>
      </c>
      <c r="G150" s="44">
        <v>0</v>
      </c>
      <c r="H150" s="122"/>
    </row>
    <row r="151" spans="1:8" s="48" customFormat="1" ht="26.1" customHeight="1" x14ac:dyDescent="0.2">
      <c r="B151" s="28" t="s">
        <v>505</v>
      </c>
      <c r="C151" s="134"/>
      <c r="G151" s="135"/>
    </row>
    <row r="152" spans="1:8" s="48" customFormat="1" ht="15" customHeight="1" x14ac:dyDescent="0.2">
      <c r="B152" s="33" t="s">
        <v>506</v>
      </c>
      <c r="C152" s="83" t="s">
        <v>507</v>
      </c>
      <c r="D152" s="133">
        <v>0</v>
      </c>
      <c r="E152" s="133">
        <v>0</v>
      </c>
      <c r="F152" s="133">
        <v>0</v>
      </c>
      <c r="G152" s="44">
        <v>0</v>
      </c>
    </row>
    <row r="153" spans="1:8" s="48" customFormat="1" ht="15" customHeight="1" x14ac:dyDescent="0.2">
      <c r="B153" s="33" t="s">
        <v>508</v>
      </c>
      <c r="C153" s="83" t="s">
        <v>509</v>
      </c>
      <c r="D153" s="133">
        <v>0</v>
      </c>
      <c r="E153" s="133">
        <v>0</v>
      </c>
      <c r="F153" s="133">
        <v>0</v>
      </c>
      <c r="G153" s="44">
        <v>0</v>
      </c>
    </row>
    <row r="154" spans="1:8" s="48" customFormat="1" ht="15" customHeight="1" x14ac:dyDescent="0.2">
      <c r="B154" s="33" t="s">
        <v>510</v>
      </c>
      <c r="C154" s="83" t="s">
        <v>511</v>
      </c>
      <c r="D154" s="133">
        <v>0</v>
      </c>
      <c r="E154" s="133">
        <v>0</v>
      </c>
      <c r="F154" s="133">
        <v>0</v>
      </c>
      <c r="G154" s="44">
        <v>0</v>
      </c>
    </row>
    <row r="155" spans="1:8" ht="26.1" customHeight="1" x14ac:dyDescent="0.2">
      <c r="B155" s="33" t="s">
        <v>512</v>
      </c>
      <c r="C155" s="83" t="s">
        <v>513</v>
      </c>
      <c r="D155" s="133">
        <v>0</v>
      </c>
      <c r="E155" s="133">
        <v>0</v>
      </c>
      <c r="F155" s="133">
        <v>0</v>
      </c>
      <c r="G155" s="44">
        <v>0</v>
      </c>
    </row>
    <row r="156" spans="1:8" s="48" customFormat="1" ht="15" customHeight="1" x14ac:dyDescent="0.2">
      <c r="B156" s="38" t="s">
        <v>514</v>
      </c>
      <c r="C156" s="83" t="s">
        <v>515</v>
      </c>
      <c r="D156" s="133">
        <v>0</v>
      </c>
      <c r="E156" s="133">
        <v>0</v>
      </c>
      <c r="F156" s="133">
        <v>0</v>
      </c>
      <c r="G156" s="44">
        <v>0</v>
      </c>
    </row>
    <row r="157" spans="1:8" s="48" customFormat="1" ht="26.1" customHeight="1" x14ac:dyDescent="0.2">
      <c r="B157" s="28" t="s">
        <v>505</v>
      </c>
      <c r="C157" s="134"/>
      <c r="G157" s="135"/>
    </row>
    <row r="158" spans="1:8" s="48" customFormat="1" ht="15" customHeight="1" x14ac:dyDescent="0.2">
      <c r="B158" s="33" t="s">
        <v>516</v>
      </c>
      <c r="C158" s="83" t="s">
        <v>517</v>
      </c>
      <c r="D158" s="133">
        <v>0</v>
      </c>
      <c r="E158" s="133">
        <v>0</v>
      </c>
      <c r="F158" s="133">
        <v>0</v>
      </c>
      <c r="G158" s="44">
        <v>0</v>
      </c>
    </row>
    <row r="159" spans="1:8" s="48" customFormat="1" ht="15" customHeight="1" x14ac:dyDescent="0.2">
      <c r="B159" s="33" t="s">
        <v>518</v>
      </c>
      <c r="C159" s="88" t="s">
        <v>519</v>
      </c>
      <c r="D159" s="136">
        <v>0</v>
      </c>
      <c r="E159" s="136">
        <v>0</v>
      </c>
      <c r="F159" s="136">
        <v>0</v>
      </c>
      <c r="G159" s="47">
        <v>0</v>
      </c>
    </row>
  </sheetData>
  <mergeCells count="102">
    <mergeCell ref="B137:G137"/>
    <mergeCell ref="J138:L138"/>
    <mergeCell ref="J139:L139"/>
    <mergeCell ref="J140:L140"/>
    <mergeCell ref="J141:L141"/>
    <mergeCell ref="J142:L142"/>
    <mergeCell ref="J143:L143"/>
    <mergeCell ref="S98:T98"/>
    <mergeCell ref="D101:E101"/>
    <mergeCell ref="D102:E102"/>
    <mergeCell ref="D103:E103"/>
    <mergeCell ref="D104:E104"/>
    <mergeCell ref="D105:E105"/>
    <mergeCell ref="D106:E106"/>
    <mergeCell ref="D107:E107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K110:L110"/>
    <mergeCell ref="S89:T89"/>
    <mergeCell ref="S90:T90"/>
    <mergeCell ref="S91:T91"/>
    <mergeCell ref="S92:T92"/>
    <mergeCell ref="S93:T93"/>
    <mergeCell ref="S94:T94"/>
    <mergeCell ref="S95:T95"/>
    <mergeCell ref="S96:T96"/>
    <mergeCell ref="S97:T97"/>
    <mergeCell ref="S80:T80"/>
    <mergeCell ref="S81:T81"/>
    <mergeCell ref="S82:T82"/>
    <mergeCell ref="S83:T83"/>
    <mergeCell ref="S84:T84"/>
    <mergeCell ref="S85:T85"/>
    <mergeCell ref="S86:T86"/>
    <mergeCell ref="S87:T87"/>
    <mergeCell ref="S88:T88"/>
    <mergeCell ref="S71:T71"/>
    <mergeCell ref="S72:T72"/>
    <mergeCell ref="S73:T73"/>
    <mergeCell ref="S74:T74"/>
    <mergeCell ref="S75:T75"/>
    <mergeCell ref="S76:T76"/>
    <mergeCell ref="S77:T77"/>
    <mergeCell ref="S78:T78"/>
    <mergeCell ref="S79:T79"/>
    <mergeCell ref="D65:E65"/>
    <mergeCell ref="F65:G65"/>
    <mergeCell ref="D66:E66"/>
    <mergeCell ref="F66:G66"/>
    <mergeCell ref="B68:T68"/>
    <mergeCell ref="B69:B70"/>
    <mergeCell ref="C69:C70"/>
    <mergeCell ref="D69:D70"/>
    <mergeCell ref="E69:E70"/>
    <mergeCell ref="F69:H69"/>
    <mergeCell ref="I69:I70"/>
    <mergeCell ref="J69:J70"/>
    <mergeCell ref="K69:K70"/>
    <mergeCell ref="L69:L70"/>
    <mergeCell ref="M69:M70"/>
    <mergeCell ref="N69:N70"/>
    <mergeCell ref="O69:O70"/>
    <mergeCell ref="P69:P70"/>
    <mergeCell ref="Q69:Q70"/>
    <mergeCell ref="R69:R70"/>
    <mergeCell ref="S69:T70"/>
    <mergeCell ref="D60:E60"/>
    <mergeCell ref="F60:G60"/>
    <mergeCell ref="D61:E61"/>
    <mergeCell ref="F61:G61"/>
    <mergeCell ref="D62:E62"/>
    <mergeCell ref="F62:G62"/>
    <mergeCell ref="D63:E63"/>
    <mergeCell ref="F63:G63"/>
    <mergeCell ref="D64:E64"/>
    <mergeCell ref="F64:G64"/>
    <mergeCell ref="D55:E55"/>
    <mergeCell ref="F55:G55"/>
    <mergeCell ref="D56:E56"/>
    <mergeCell ref="F56:G56"/>
    <mergeCell ref="D57:E57"/>
    <mergeCell ref="F57:G57"/>
    <mergeCell ref="D58:E58"/>
    <mergeCell ref="F58:G58"/>
    <mergeCell ref="D59:E59"/>
    <mergeCell ref="F59:G59"/>
    <mergeCell ref="B2:Q2"/>
    <mergeCell ref="D51:E51"/>
    <mergeCell ref="F51:G51"/>
    <mergeCell ref="D52:E52"/>
    <mergeCell ref="F52:G52"/>
    <mergeCell ref="D53:E53"/>
    <mergeCell ref="F53:G53"/>
    <mergeCell ref="D54:E54"/>
    <mergeCell ref="F54:G54"/>
  </mergeCells>
  <pageMargins left="0.39370078740157483" right="0.39370078740157483" top="0.39370078740157483" bottom="0.39370078740157483" header="0" footer="0"/>
  <pageSetup scale="50" pageOrder="overThenDown" orientation="landscape" r:id="rId1"/>
  <rowBreaks count="3" manualBreakCount="3">
    <brk id="48" max="16383" man="1"/>
    <brk id="98" max="16383" man="1"/>
    <brk id="135" max="16383" man="1"/>
  </rowBreaks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63"/>
  <sheetViews>
    <sheetView workbookViewId="0"/>
  </sheetViews>
  <sheetFormatPr defaultColWidth="10.5" defaultRowHeight="11.45" customHeight="1" x14ac:dyDescent="0.2"/>
  <cols>
    <col min="1" max="1" width="0.6640625" style="48" customWidth="1"/>
    <col min="2" max="2" width="58.33203125" style="48" customWidth="1"/>
    <col min="3" max="3" width="10.5" style="48" customWidth="1"/>
    <col min="4" max="14" width="14" style="48" customWidth="1"/>
  </cols>
  <sheetData>
    <row r="1" spans="1:14" s="49" customFormat="1" ht="11.1" customHeight="1" x14ac:dyDescent="0.2">
      <c r="N1" s="50" t="s">
        <v>520</v>
      </c>
    </row>
    <row r="2" spans="1:14" s="1" customFormat="1" ht="15" customHeight="1" x14ac:dyDescent="0.2">
      <c r="B2" s="191" t="s">
        <v>521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</row>
    <row r="3" spans="1:14" s="1" customFormat="1" ht="113.1" customHeight="1" x14ac:dyDescent="0.2">
      <c r="A3" s="78"/>
      <c r="B3" s="52" t="s">
        <v>31</v>
      </c>
      <c r="C3" s="52" t="s">
        <v>23</v>
      </c>
      <c r="D3" s="52" t="s">
        <v>203</v>
      </c>
      <c r="E3" s="52" t="s">
        <v>207</v>
      </c>
      <c r="F3" s="52" t="s">
        <v>208</v>
      </c>
      <c r="G3" s="52" t="s">
        <v>210</v>
      </c>
      <c r="H3" s="52" t="s">
        <v>211</v>
      </c>
      <c r="I3" s="52" t="s">
        <v>522</v>
      </c>
      <c r="J3" s="52" t="s">
        <v>213</v>
      </c>
      <c r="K3" s="79" t="s">
        <v>214</v>
      </c>
      <c r="L3" s="79" t="s">
        <v>215</v>
      </c>
      <c r="M3" s="79" t="s">
        <v>216</v>
      </c>
      <c r="N3" s="52" t="s">
        <v>523</v>
      </c>
    </row>
    <row r="4" spans="1:14" s="18" customFormat="1" ht="11.1" customHeight="1" x14ac:dyDescent="0.2">
      <c r="A4" s="19"/>
      <c r="B4" s="20" t="s">
        <v>25</v>
      </c>
      <c r="C4" s="20" t="s">
        <v>26</v>
      </c>
      <c r="D4" s="20" t="s">
        <v>27</v>
      </c>
      <c r="E4" s="20" t="s">
        <v>34</v>
      </c>
      <c r="F4" s="20" t="s">
        <v>172</v>
      </c>
      <c r="G4" s="20" t="s">
        <v>173</v>
      </c>
      <c r="H4" s="20" t="s">
        <v>174</v>
      </c>
      <c r="I4" s="20" t="s">
        <v>175</v>
      </c>
      <c r="J4" s="20" t="s">
        <v>176</v>
      </c>
      <c r="K4" s="20" t="s">
        <v>177</v>
      </c>
      <c r="L4" s="20" t="s">
        <v>178</v>
      </c>
      <c r="M4" s="20" t="s">
        <v>9</v>
      </c>
      <c r="N4" s="20" t="s">
        <v>219</v>
      </c>
    </row>
    <row r="5" spans="1:14" s="26" customFormat="1" ht="51" customHeight="1" x14ac:dyDescent="0.2">
      <c r="A5" s="27"/>
      <c r="B5" s="28" t="s">
        <v>524</v>
      </c>
      <c r="C5" s="80" t="s">
        <v>525</v>
      </c>
      <c r="D5" s="81" t="s">
        <v>226</v>
      </c>
      <c r="E5" s="81" t="s">
        <v>226</v>
      </c>
      <c r="F5" s="81" t="s">
        <v>226</v>
      </c>
      <c r="G5" s="81" t="s">
        <v>226</v>
      </c>
      <c r="H5" s="81" t="s">
        <v>226</v>
      </c>
      <c r="I5" s="30">
        <f>IF(I6="-",0,I6) + IF(I16="-",0,I16) + IF(I20="-",0,I20) + IF(I23="-",0,I23) + IF(I25="-",0,I25) + IF(I26="-",0,I26) + IF(I28="-",0,I28)</f>
        <v>0</v>
      </c>
      <c r="J5" s="81" t="s">
        <v>226</v>
      </c>
      <c r="K5" s="81" t="s">
        <v>226</v>
      </c>
      <c r="L5" s="81" t="s">
        <v>226</v>
      </c>
      <c r="M5" s="81" t="s">
        <v>226</v>
      </c>
      <c r="N5" s="96" t="s">
        <v>226</v>
      </c>
    </row>
    <row r="6" spans="1:14" s="1" customFormat="1" ht="38.1" customHeight="1" x14ac:dyDescent="0.2">
      <c r="A6" s="14"/>
      <c r="B6" s="22" t="s">
        <v>526</v>
      </c>
      <c r="C6" s="83" t="s">
        <v>527</v>
      </c>
      <c r="D6" s="52" t="s">
        <v>225</v>
      </c>
      <c r="E6" s="52" t="s">
        <v>226</v>
      </c>
      <c r="F6" s="85">
        <f>IF(F7="-",0,F7) + IF(F8="-",0,F8) + IF(F9="-",0,F9) + IF(F10="-",0,F10) + IF(F11="-",0,F11) + IF(F12="-",0,F12) + IF(F13="-",0,F13) + IF(F14="-",0,F14) + IF(F15="-",0,F15)</f>
        <v>0</v>
      </c>
      <c r="G6" s="85">
        <f>IF(G7="-",0,G7) + IF(G8="-",0,G8) + IF(G9="-",0,G9) + IF(G10="-",0,G10) + IF(G11="-",0,G11) + IF(G12="-",0,G12) + IF(G13="-",0,G13) + IF(G14="-",0,G14) + IF(G15="-",0,G15)</f>
        <v>0</v>
      </c>
      <c r="H6" s="85">
        <f>IF(H7="-",0,H7) + IF(H8="-",0,H8) + IF(H9="-",0,H9) + IF(H10="-",0,H10) + IF(H11="-",0,H11) + IF(H12="-",0,H12) + IF(H13="-",0,H13) + IF(H14="-",0,H14) + IF(H15="-",0,H15)</f>
        <v>0</v>
      </c>
      <c r="I6" s="69">
        <f>IF(I7="-",0,I7) + IF(I8="-",0,I8) + IF(I9="-",0,I9) + IF(I10="-",0,I10) + IF(I11="-",0,I11) + IF(I12="-",0,I12) + IF(I13="-",0,I13) + IF(I14="-",0,I14) + IF(I15="-",0,I15)</f>
        <v>0</v>
      </c>
      <c r="J6" s="85">
        <f t="shared" ref="J6:J18" si="0">IF((IF(H6="-",0,H6))=0,0,(IF((I6 * 1000)="-",0,(I6 * 1000)))/(IF(H6="-",0,H6)))</f>
        <v>0</v>
      </c>
      <c r="K6" s="85">
        <f>IF(K7="-",0,K7) + IF(K8="-",0,K8) + IF(K9="-",0,K9) + IF(K10="-",0,K10) + IF(K11="-",0,K11) + IF(K12="-",0,K12) + IF(K13="-",0,K13) + IF(K14="-",0,K14) + IF(K15="-",0,K15)</f>
        <v>0</v>
      </c>
      <c r="L6" s="85">
        <f>IF(L7="-",0,L7) + IF(L8="-",0,L8) + IF(L9="-",0,L9) + IF(L10="-",0,L10) + IF(L11="-",0,L11) + IF(L12="-",0,L12) + IF(L13="-",0,L13) + IF(L14="-",0,L14) + IF(L15="-",0,L15)</f>
        <v>0</v>
      </c>
      <c r="M6" s="85">
        <f>IF(M7="-",0,M7) + IF(M8="-",0,M8) + IF(M9="-",0,M9) + IF(M10="-",0,M10) + IF(M11="-",0,M11) + IF(M12="-",0,M12) + IF(M13="-",0,M13) + IF(M14="-",0,M14) + IF(M15="-",0,M15)</f>
        <v>0</v>
      </c>
      <c r="N6" s="97" t="s">
        <v>226</v>
      </c>
    </row>
    <row r="7" spans="1:14" s="1" customFormat="1" ht="26.1" customHeight="1" x14ac:dyDescent="0.2">
      <c r="A7" s="32"/>
      <c r="B7" s="33" t="s">
        <v>528</v>
      </c>
      <c r="C7" s="83" t="s">
        <v>529</v>
      </c>
      <c r="D7" s="52" t="s">
        <v>225</v>
      </c>
      <c r="E7" s="52" t="s">
        <v>226</v>
      </c>
      <c r="F7" s="86">
        <v>0</v>
      </c>
      <c r="G7" s="86">
        <v>0</v>
      </c>
      <c r="H7" s="86">
        <v>0</v>
      </c>
      <c r="I7" s="35">
        <v>0</v>
      </c>
      <c r="J7" s="85">
        <f t="shared" si="0"/>
        <v>0</v>
      </c>
      <c r="K7" s="86">
        <v>0</v>
      </c>
      <c r="L7" s="86">
        <v>0</v>
      </c>
      <c r="M7" s="86">
        <v>0</v>
      </c>
      <c r="N7" s="97" t="s">
        <v>226</v>
      </c>
    </row>
    <row r="8" spans="1:14" s="1" customFormat="1" ht="12.95" customHeight="1" x14ac:dyDescent="0.2">
      <c r="A8" s="32"/>
      <c r="B8" s="33" t="s">
        <v>530</v>
      </c>
      <c r="C8" s="83" t="s">
        <v>531</v>
      </c>
      <c r="D8" s="52" t="s">
        <v>225</v>
      </c>
      <c r="E8" s="52" t="s">
        <v>226</v>
      </c>
      <c r="F8" s="86">
        <v>0</v>
      </c>
      <c r="G8" s="86">
        <v>0</v>
      </c>
      <c r="H8" s="86">
        <v>0</v>
      </c>
      <c r="I8" s="35">
        <v>0</v>
      </c>
      <c r="J8" s="85">
        <f t="shared" si="0"/>
        <v>0</v>
      </c>
      <c r="K8" s="86">
        <v>0</v>
      </c>
      <c r="L8" s="86">
        <v>0</v>
      </c>
      <c r="M8" s="86">
        <v>0</v>
      </c>
      <c r="N8" s="97" t="s">
        <v>226</v>
      </c>
    </row>
    <row r="9" spans="1:14" s="1" customFormat="1" ht="12.95" customHeight="1" x14ac:dyDescent="0.2">
      <c r="A9" s="32"/>
      <c r="B9" s="33" t="s">
        <v>532</v>
      </c>
      <c r="C9" s="83" t="s">
        <v>533</v>
      </c>
      <c r="D9" s="52" t="s">
        <v>225</v>
      </c>
      <c r="E9" s="52" t="s">
        <v>226</v>
      </c>
      <c r="F9" s="86">
        <v>0</v>
      </c>
      <c r="G9" s="86">
        <v>0</v>
      </c>
      <c r="H9" s="86">
        <v>0</v>
      </c>
      <c r="I9" s="35">
        <v>0</v>
      </c>
      <c r="J9" s="85">
        <f t="shared" si="0"/>
        <v>0</v>
      </c>
      <c r="K9" s="86">
        <v>0</v>
      </c>
      <c r="L9" s="86">
        <v>0</v>
      </c>
      <c r="M9" s="86">
        <v>0</v>
      </c>
      <c r="N9" s="97" t="s">
        <v>226</v>
      </c>
    </row>
    <row r="10" spans="1:14" s="1" customFormat="1" ht="12.95" customHeight="1" x14ac:dyDescent="0.2">
      <c r="A10" s="32"/>
      <c r="B10" s="33" t="s">
        <v>534</v>
      </c>
      <c r="C10" s="83" t="s">
        <v>535</v>
      </c>
      <c r="D10" s="52" t="s">
        <v>225</v>
      </c>
      <c r="E10" s="52" t="s">
        <v>226</v>
      </c>
      <c r="F10" s="86">
        <v>0</v>
      </c>
      <c r="G10" s="86">
        <v>0</v>
      </c>
      <c r="H10" s="86">
        <v>0</v>
      </c>
      <c r="I10" s="35">
        <v>0</v>
      </c>
      <c r="J10" s="85">
        <f t="shared" si="0"/>
        <v>0</v>
      </c>
      <c r="K10" s="86">
        <v>0</v>
      </c>
      <c r="L10" s="86">
        <v>0</v>
      </c>
      <c r="M10" s="86">
        <v>0</v>
      </c>
      <c r="N10" s="97" t="s">
        <v>226</v>
      </c>
    </row>
    <row r="11" spans="1:14" s="1" customFormat="1" ht="12.95" customHeight="1" x14ac:dyDescent="0.2">
      <c r="A11" s="32"/>
      <c r="B11" s="33" t="s">
        <v>536</v>
      </c>
      <c r="C11" s="83" t="s">
        <v>537</v>
      </c>
      <c r="D11" s="52" t="s">
        <v>225</v>
      </c>
      <c r="E11" s="52" t="s">
        <v>226</v>
      </c>
      <c r="F11" s="86">
        <v>0</v>
      </c>
      <c r="G11" s="86">
        <v>0</v>
      </c>
      <c r="H11" s="86">
        <v>0</v>
      </c>
      <c r="I11" s="35">
        <v>0</v>
      </c>
      <c r="J11" s="85">
        <f t="shared" si="0"/>
        <v>0</v>
      </c>
      <c r="K11" s="86">
        <v>0</v>
      </c>
      <c r="L11" s="86">
        <v>0</v>
      </c>
      <c r="M11" s="86">
        <v>0</v>
      </c>
      <c r="N11" s="97" t="s">
        <v>226</v>
      </c>
    </row>
    <row r="12" spans="1:14" s="1" customFormat="1" ht="12.95" customHeight="1" x14ac:dyDescent="0.2">
      <c r="A12" s="32"/>
      <c r="B12" s="33" t="s">
        <v>538</v>
      </c>
      <c r="C12" s="83" t="s">
        <v>539</v>
      </c>
      <c r="D12" s="52" t="s">
        <v>225</v>
      </c>
      <c r="E12" s="52" t="s">
        <v>226</v>
      </c>
      <c r="F12" s="86">
        <v>0</v>
      </c>
      <c r="G12" s="86">
        <v>0</v>
      </c>
      <c r="H12" s="86">
        <v>0</v>
      </c>
      <c r="I12" s="35">
        <v>0</v>
      </c>
      <c r="J12" s="85">
        <f t="shared" si="0"/>
        <v>0</v>
      </c>
      <c r="K12" s="86">
        <v>0</v>
      </c>
      <c r="L12" s="86">
        <v>0</v>
      </c>
      <c r="M12" s="86">
        <v>0</v>
      </c>
      <c r="N12" s="97" t="s">
        <v>226</v>
      </c>
    </row>
    <row r="13" spans="1:14" s="1" customFormat="1" ht="12.95" customHeight="1" x14ac:dyDescent="0.2">
      <c r="A13" s="32"/>
      <c r="B13" s="33" t="s">
        <v>540</v>
      </c>
      <c r="C13" s="83" t="s">
        <v>541</v>
      </c>
      <c r="D13" s="52" t="s">
        <v>225</v>
      </c>
      <c r="E13" s="52" t="s">
        <v>226</v>
      </c>
      <c r="F13" s="86">
        <v>0</v>
      </c>
      <c r="G13" s="86">
        <v>0</v>
      </c>
      <c r="H13" s="86">
        <v>0</v>
      </c>
      <c r="I13" s="35">
        <v>0</v>
      </c>
      <c r="J13" s="85">
        <f t="shared" si="0"/>
        <v>0</v>
      </c>
      <c r="K13" s="86">
        <v>0</v>
      </c>
      <c r="L13" s="86">
        <v>0</v>
      </c>
      <c r="M13" s="86">
        <v>0</v>
      </c>
      <c r="N13" s="97" t="s">
        <v>226</v>
      </c>
    </row>
    <row r="14" spans="1:14" s="1" customFormat="1" ht="12.95" customHeight="1" x14ac:dyDescent="0.2">
      <c r="A14" s="32"/>
      <c r="B14" s="33" t="s">
        <v>542</v>
      </c>
      <c r="C14" s="83" t="s">
        <v>543</v>
      </c>
      <c r="D14" s="52" t="s">
        <v>225</v>
      </c>
      <c r="E14" s="52" t="s">
        <v>226</v>
      </c>
      <c r="F14" s="86">
        <v>0</v>
      </c>
      <c r="G14" s="86">
        <v>0</v>
      </c>
      <c r="H14" s="86">
        <v>0</v>
      </c>
      <c r="I14" s="35">
        <v>0</v>
      </c>
      <c r="J14" s="85">
        <f t="shared" si="0"/>
        <v>0</v>
      </c>
      <c r="K14" s="86">
        <v>0</v>
      </c>
      <c r="L14" s="86">
        <v>0</v>
      </c>
      <c r="M14" s="86">
        <v>0</v>
      </c>
      <c r="N14" s="97" t="s">
        <v>226</v>
      </c>
    </row>
    <row r="15" spans="1:14" s="1" customFormat="1" ht="26.1" customHeight="1" x14ac:dyDescent="0.2">
      <c r="A15" s="32"/>
      <c r="B15" s="33" t="s">
        <v>544</v>
      </c>
      <c r="C15" s="83" t="s">
        <v>545</v>
      </c>
      <c r="D15" s="52" t="s">
        <v>225</v>
      </c>
      <c r="E15" s="52" t="s">
        <v>226</v>
      </c>
      <c r="F15" s="86">
        <v>0</v>
      </c>
      <c r="G15" s="86">
        <v>0</v>
      </c>
      <c r="H15" s="86">
        <v>0</v>
      </c>
      <c r="I15" s="35">
        <v>0</v>
      </c>
      <c r="J15" s="85">
        <f t="shared" si="0"/>
        <v>0</v>
      </c>
      <c r="K15" s="86">
        <v>0</v>
      </c>
      <c r="L15" s="86">
        <v>0</v>
      </c>
      <c r="M15" s="86">
        <v>0</v>
      </c>
      <c r="N15" s="97" t="s">
        <v>226</v>
      </c>
    </row>
    <row r="16" spans="1:14" s="1" customFormat="1" ht="12.95" customHeight="1" x14ac:dyDescent="0.2">
      <c r="A16" s="14"/>
      <c r="B16" s="22" t="s">
        <v>546</v>
      </c>
      <c r="C16" s="83" t="s">
        <v>547</v>
      </c>
      <c r="D16" s="52" t="s">
        <v>225</v>
      </c>
      <c r="E16" s="86">
        <v>0</v>
      </c>
      <c r="F16" s="86">
        <v>0</v>
      </c>
      <c r="G16" s="86">
        <v>0</v>
      </c>
      <c r="H16" s="86">
        <v>0</v>
      </c>
      <c r="I16" s="35">
        <v>0</v>
      </c>
      <c r="J16" s="85">
        <f t="shared" si="0"/>
        <v>0</v>
      </c>
      <c r="K16" s="86">
        <v>0</v>
      </c>
      <c r="L16" s="86">
        <v>0</v>
      </c>
      <c r="M16" s="86">
        <v>0</v>
      </c>
      <c r="N16" s="106">
        <f>IF(E16="-",0,E16)+IF(F16="-",0,F16)+IF(G16="-",0,G16)-IF(H16="-",0,H16)-IF(K16="-",0,K16)-IF(L16="-",0,L16)-IF(M16="-",0,M16)</f>
        <v>0</v>
      </c>
    </row>
    <row r="17" spans="1:14" s="1" customFormat="1" ht="26.1" customHeight="1" x14ac:dyDescent="0.2">
      <c r="A17" s="32"/>
      <c r="B17" s="33" t="s">
        <v>548</v>
      </c>
      <c r="C17" s="83" t="s">
        <v>549</v>
      </c>
      <c r="D17" s="52" t="s">
        <v>225</v>
      </c>
      <c r="E17" s="86">
        <v>0</v>
      </c>
      <c r="F17" s="86">
        <v>0</v>
      </c>
      <c r="G17" s="86">
        <v>0</v>
      </c>
      <c r="H17" s="86">
        <v>0</v>
      </c>
      <c r="I17" s="35">
        <v>0</v>
      </c>
      <c r="J17" s="85">
        <f t="shared" si="0"/>
        <v>0</v>
      </c>
      <c r="K17" s="86">
        <v>0</v>
      </c>
      <c r="L17" s="86">
        <v>0</v>
      </c>
      <c r="M17" s="86">
        <v>0</v>
      </c>
      <c r="N17" s="106">
        <f>IF(E17="-",0,E17)+IF(F17="-",0,F17)+IF(G17="-",0,G17)-IF(H17="-",0,H17)-IF(K17="-",0,K17)-IF(L17="-",0,L17)-IF(M17="-",0,M17)</f>
        <v>0</v>
      </c>
    </row>
    <row r="18" spans="1:14" s="1" customFormat="1" ht="12.95" customHeight="1" x14ac:dyDescent="0.2">
      <c r="A18" s="32"/>
      <c r="B18" s="33" t="s">
        <v>550</v>
      </c>
      <c r="C18" s="83" t="s">
        <v>551</v>
      </c>
      <c r="D18" s="52" t="s">
        <v>225</v>
      </c>
      <c r="E18" s="86">
        <v>0</v>
      </c>
      <c r="F18" s="86">
        <v>0</v>
      </c>
      <c r="G18" s="86">
        <v>0</v>
      </c>
      <c r="H18" s="86">
        <v>0</v>
      </c>
      <c r="I18" s="35">
        <v>0</v>
      </c>
      <c r="J18" s="85">
        <f t="shared" si="0"/>
        <v>0</v>
      </c>
      <c r="K18" s="86">
        <v>0</v>
      </c>
      <c r="L18" s="86">
        <v>0</v>
      </c>
      <c r="M18" s="86">
        <v>0</v>
      </c>
      <c r="N18" s="106">
        <f>IF(E18="-",0,E18)+IF(F18="-",0,F18)+IF(G18="-",0,G18)-IF(H18="-",0,H18)-IF(K18="-",0,K18)-IF(L18="-",0,L18)-IF(M18="-",0,M18)</f>
        <v>0</v>
      </c>
    </row>
    <row r="19" spans="1:14" s="1" customFormat="1" ht="26.1" customHeight="1" x14ac:dyDescent="0.2">
      <c r="A19" s="14"/>
      <c r="B19" s="137" t="s">
        <v>552</v>
      </c>
      <c r="C19" s="83" t="s">
        <v>553</v>
      </c>
      <c r="D19" s="52" t="s">
        <v>225</v>
      </c>
      <c r="E19" s="52" t="s">
        <v>226</v>
      </c>
      <c r="F19" s="52" t="s">
        <v>226</v>
      </c>
      <c r="G19" s="52" t="s">
        <v>226</v>
      </c>
      <c r="H19" s="86">
        <v>0</v>
      </c>
      <c r="I19" s="52" t="s">
        <v>226</v>
      </c>
      <c r="J19" s="52" t="s">
        <v>226</v>
      </c>
      <c r="K19" s="52" t="s">
        <v>226</v>
      </c>
      <c r="L19" s="52" t="s">
        <v>226</v>
      </c>
      <c r="M19" s="52" t="s">
        <v>226</v>
      </c>
      <c r="N19" s="97" t="s">
        <v>226</v>
      </c>
    </row>
    <row r="20" spans="1:14" s="1" customFormat="1" ht="12.95" customHeight="1" x14ac:dyDescent="0.2">
      <c r="A20" s="14"/>
      <c r="B20" s="22" t="s">
        <v>554</v>
      </c>
      <c r="C20" s="83" t="s">
        <v>555</v>
      </c>
      <c r="D20" s="52" t="s">
        <v>305</v>
      </c>
      <c r="E20" s="86">
        <v>0</v>
      </c>
      <c r="F20" s="86">
        <v>0</v>
      </c>
      <c r="G20" s="86">
        <v>0</v>
      </c>
      <c r="H20" s="86">
        <v>0</v>
      </c>
      <c r="I20" s="35">
        <v>0</v>
      </c>
      <c r="J20" s="85">
        <f t="shared" ref="J20:J27" si="1">IF((IF(H20="-",0,H20))=0,0,(IF((I20 * 1000)="-",0,(I20 * 1000)))/(IF(H20="-",0,H20)))</f>
        <v>0</v>
      </c>
      <c r="K20" s="86">
        <v>0</v>
      </c>
      <c r="L20" s="86">
        <v>0</v>
      </c>
      <c r="M20" s="86">
        <v>0</v>
      </c>
      <c r="N20" s="106">
        <f t="shared" ref="N20:N27" si="2">IF(E20="-",0,E20)+IF(F20="-",0,F20)+IF(G20="-",0,G20)-IF(H20="-",0,H20)-IF(K20="-",0,K20)-IF(L20="-",0,L20)-IF(M20="-",0,M20)</f>
        <v>0</v>
      </c>
    </row>
    <row r="21" spans="1:14" s="1" customFormat="1" ht="12.95" customHeight="1" x14ac:dyDescent="0.2">
      <c r="A21" s="14"/>
      <c r="B21" s="33" t="s">
        <v>556</v>
      </c>
      <c r="C21" s="83" t="s">
        <v>557</v>
      </c>
      <c r="D21" s="52" t="s">
        <v>305</v>
      </c>
      <c r="E21" s="86">
        <v>0</v>
      </c>
      <c r="F21" s="86">
        <v>0</v>
      </c>
      <c r="G21" s="86">
        <v>0</v>
      </c>
      <c r="H21" s="86">
        <v>0</v>
      </c>
      <c r="I21" s="35">
        <v>0</v>
      </c>
      <c r="J21" s="85">
        <f t="shared" si="1"/>
        <v>0</v>
      </c>
      <c r="K21" s="86">
        <v>0</v>
      </c>
      <c r="L21" s="86">
        <v>0</v>
      </c>
      <c r="M21" s="86">
        <v>0</v>
      </c>
      <c r="N21" s="106">
        <f t="shared" si="2"/>
        <v>0</v>
      </c>
    </row>
    <row r="22" spans="1:14" s="1" customFormat="1" ht="12.95" customHeight="1" x14ac:dyDescent="0.2">
      <c r="A22" s="14"/>
      <c r="B22" s="38" t="s">
        <v>558</v>
      </c>
      <c r="C22" s="83" t="s">
        <v>559</v>
      </c>
      <c r="D22" s="52" t="s">
        <v>305</v>
      </c>
      <c r="E22" s="86">
        <v>0</v>
      </c>
      <c r="F22" s="86">
        <v>0</v>
      </c>
      <c r="G22" s="86">
        <v>0</v>
      </c>
      <c r="H22" s="86">
        <v>0</v>
      </c>
      <c r="I22" s="35">
        <v>0</v>
      </c>
      <c r="J22" s="85">
        <f t="shared" si="1"/>
        <v>0</v>
      </c>
      <c r="K22" s="86">
        <v>0</v>
      </c>
      <c r="L22" s="86">
        <v>0</v>
      </c>
      <c r="M22" s="86">
        <v>0</v>
      </c>
      <c r="N22" s="106">
        <f t="shared" si="2"/>
        <v>0</v>
      </c>
    </row>
    <row r="23" spans="1:14" s="1" customFormat="1" ht="12.95" customHeight="1" x14ac:dyDescent="0.2">
      <c r="A23" s="14"/>
      <c r="B23" s="22" t="s">
        <v>560</v>
      </c>
      <c r="C23" s="83" t="s">
        <v>561</v>
      </c>
      <c r="D23" s="52" t="s">
        <v>225</v>
      </c>
      <c r="E23" s="86">
        <v>0</v>
      </c>
      <c r="F23" s="86">
        <v>0</v>
      </c>
      <c r="G23" s="86">
        <v>0</v>
      </c>
      <c r="H23" s="86">
        <v>0</v>
      </c>
      <c r="I23" s="35">
        <v>0</v>
      </c>
      <c r="J23" s="85">
        <f t="shared" si="1"/>
        <v>0</v>
      </c>
      <c r="K23" s="86">
        <v>0</v>
      </c>
      <c r="L23" s="86">
        <v>0</v>
      </c>
      <c r="M23" s="86">
        <v>0</v>
      </c>
      <c r="N23" s="106">
        <f t="shared" si="2"/>
        <v>0</v>
      </c>
    </row>
    <row r="24" spans="1:14" s="1" customFormat="1" ht="12.95" customHeight="1" x14ac:dyDescent="0.2">
      <c r="A24" s="32"/>
      <c r="B24" s="33" t="s">
        <v>562</v>
      </c>
      <c r="C24" s="83" t="s">
        <v>563</v>
      </c>
      <c r="D24" s="52" t="s">
        <v>225</v>
      </c>
      <c r="E24" s="86">
        <v>0</v>
      </c>
      <c r="F24" s="86">
        <v>0</v>
      </c>
      <c r="G24" s="86">
        <v>0</v>
      </c>
      <c r="H24" s="86">
        <v>0</v>
      </c>
      <c r="I24" s="35">
        <v>0</v>
      </c>
      <c r="J24" s="85">
        <f t="shared" si="1"/>
        <v>0</v>
      </c>
      <c r="K24" s="86">
        <v>0</v>
      </c>
      <c r="L24" s="86">
        <v>0</v>
      </c>
      <c r="M24" s="86">
        <v>0</v>
      </c>
      <c r="N24" s="106">
        <f t="shared" si="2"/>
        <v>0</v>
      </c>
    </row>
    <row r="25" spans="1:14" s="1" customFormat="1" ht="12.95" customHeight="1" x14ac:dyDescent="0.2">
      <c r="A25" s="14"/>
      <c r="B25" s="22" t="s">
        <v>564</v>
      </c>
      <c r="C25" s="83" t="s">
        <v>565</v>
      </c>
      <c r="D25" s="52" t="s">
        <v>225</v>
      </c>
      <c r="E25" s="86">
        <v>0</v>
      </c>
      <c r="F25" s="86">
        <v>0</v>
      </c>
      <c r="G25" s="86">
        <v>0</v>
      </c>
      <c r="H25" s="86">
        <v>0</v>
      </c>
      <c r="I25" s="35">
        <v>0</v>
      </c>
      <c r="J25" s="85">
        <f t="shared" si="1"/>
        <v>0</v>
      </c>
      <c r="K25" s="86">
        <v>0</v>
      </c>
      <c r="L25" s="86">
        <v>0</v>
      </c>
      <c r="M25" s="86">
        <v>0</v>
      </c>
      <c r="N25" s="106">
        <f t="shared" si="2"/>
        <v>0</v>
      </c>
    </row>
    <row r="26" spans="1:14" s="1" customFormat="1" ht="12.95" customHeight="1" x14ac:dyDescent="0.2">
      <c r="A26" s="14"/>
      <c r="B26" s="22" t="s">
        <v>566</v>
      </c>
      <c r="C26" s="83" t="s">
        <v>567</v>
      </c>
      <c r="D26" s="52" t="s">
        <v>225</v>
      </c>
      <c r="E26" s="86">
        <v>0</v>
      </c>
      <c r="F26" s="86">
        <v>0</v>
      </c>
      <c r="G26" s="86">
        <v>0</v>
      </c>
      <c r="H26" s="86">
        <v>0</v>
      </c>
      <c r="I26" s="35">
        <v>0</v>
      </c>
      <c r="J26" s="85">
        <f t="shared" si="1"/>
        <v>0</v>
      </c>
      <c r="K26" s="86">
        <v>0</v>
      </c>
      <c r="L26" s="86">
        <v>0</v>
      </c>
      <c r="M26" s="86">
        <v>0</v>
      </c>
      <c r="N26" s="106">
        <f t="shared" si="2"/>
        <v>0</v>
      </c>
    </row>
    <row r="27" spans="1:14" s="1" customFormat="1" ht="26.1" customHeight="1" x14ac:dyDescent="0.2">
      <c r="A27" s="32"/>
      <c r="B27" s="33" t="s">
        <v>568</v>
      </c>
      <c r="C27" s="83" t="s">
        <v>569</v>
      </c>
      <c r="D27" s="52" t="s">
        <v>225</v>
      </c>
      <c r="E27" s="86">
        <v>0</v>
      </c>
      <c r="F27" s="86">
        <v>0</v>
      </c>
      <c r="G27" s="86">
        <v>0</v>
      </c>
      <c r="H27" s="86">
        <v>0</v>
      </c>
      <c r="I27" s="35">
        <v>0</v>
      </c>
      <c r="J27" s="85">
        <f t="shared" si="1"/>
        <v>0</v>
      </c>
      <c r="K27" s="86">
        <v>0</v>
      </c>
      <c r="L27" s="86">
        <v>0</v>
      </c>
      <c r="M27" s="86">
        <v>0</v>
      </c>
      <c r="N27" s="106">
        <f t="shared" si="2"/>
        <v>0</v>
      </c>
    </row>
    <row r="28" spans="1:14" s="1" customFormat="1" ht="12.95" customHeight="1" x14ac:dyDescent="0.2">
      <c r="A28" s="14"/>
      <c r="B28" s="22" t="s">
        <v>570</v>
      </c>
      <c r="C28" s="83" t="s">
        <v>571</v>
      </c>
      <c r="D28" s="52" t="s">
        <v>226</v>
      </c>
      <c r="E28" s="52" t="s">
        <v>226</v>
      </c>
      <c r="F28" s="52" t="s">
        <v>226</v>
      </c>
      <c r="G28" s="52" t="s">
        <v>226</v>
      </c>
      <c r="H28" s="52" t="s">
        <v>226</v>
      </c>
      <c r="I28" s="35">
        <v>0</v>
      </c>
      <c r="J28" s="52" t="s">
        <v>226</v>
      </c>
      <c r="K28" s="52" t="s">
        <v>226</v>
      </c>
      <c r="L28" s="52" t="s">
        <v>226</v>
      </c>
      <c r="M28" s="52" t="s">
        <v>226</v>
      </c>
      <c r="N28" s="97" t="s">
        <v>226</v>
      </c>
    </row>
    <row r="29" spans="1:14" s="1" customFormat="1" ht="12.95" customHeight="1" x14ac:dyDescent="0.2">
      <c r="A29" s="14"/>
      <c r="B29" s="33" t="s">
        <v>572</v>
      </c>
      <c r="C29" s="88" t="s">
        <v>573</v>
      </c>
      <c r="D29" s="89" t="s">
        <v>226</v>
      </c>
      <c r="E29" s="89" t="s">
        <v>226</v>
      </c>
      <c r="F29" s="89" t="s">
        <v>226</v>
      </c>
      <c r="G29" s="89" t="s">
        <v>226</v>
      </c>
      <c r="H29" s="89" t="s">
        <v>226</v>
      </c>
      <c r="I29" s="60">
        <v>0</v>
      </c>
      <c r="J29" s="89" t="s">
        <v>226</v>
      </c>
      <c r="K29" s="89" t="s">
        <v>226</v>
      </c>
      <c r="L29" s="89" t="s">
        <v>226</v>
      </c>
      <c r="M29" s="89" t="s">
        <v>226</v>
      </c>
      <c r="N29" s="138" t="s">
        <v>226</v>
      </c>
    </row>
    <row r="30" spans="1:14" s="49" customFormat="1" ht="11.1" customHeight="1" x14ac:dyDescent="0.2"/>
    <row r="31" spans="1:14" s="1" customFormat="1" ht="15" customHeight="1" x14ac:dyDescent="0.2">
      <c r="B31" s="93" t="s">
        <v>574</v>
      </c>
    </row>
    <row r="32" spans="1:14" s="1" customFormat="1" ht="26.1" customHeight="1" x14ac:dyDescent="0.2">
      <c r="A32" s="108"/>
      <c r="B32" s="52" t="s">
        <v>31</v>
      </c>
      <c r="C32" s="52" t="s">
        <v>23</v>
      </c>
      <c r="D32" s="52" t="s">
        <v>575</v>
      </c>
    </row>
    <row r="33" spans="1:10" s="94" customFormat="1" ht="11.1" customHeight="1" x14ac:dyDescent="0.2">
      <c r="A33" s="139"/>
      <c r="B33" s="20" t="s">
        <v>25</v>
      </c>
      <c r="C33" s="20" t="s">
        <v>26</v>
      </c>
      <c r="D33" s="20" t="s">
        <v>27</v>
      </c>
    </row>
    <row r="34" spans="1:10" s="1" customFormat="1" ht="15" customHeight="1" x14ac:dyDescent="0.2">
      <c r="A34" s="108"/>
      <c r="B34" s="22" t="s">
        <v>576</v>
      </c>
      <c r="C34" s="140" t="s">
        <v>577</v>
      </c>
      <c r="D34" s="24">
        <v>0</v>
      </c>
    </row>
    <row r="35" spans="1:10" s="1" customFormat="1" ht="15" customHeight="1" x14ac:dyDescent="0.2"/>
    <row r="36" spans="1:10" s="1" customFormat="1" ht="15" customHeight="1" x14ac:dyDescent="0.2">
      <c r="B36" s="191" t="s">
        <v>578</v>
      </c>
      <c r="C36" s="191"/>
      <c r="D36" s="191"/>
      <c r="E36" s="191"/>
      <c r="F36" s="191"/>
      <c r="G36" s="191"/>
      <c r="H36" s="191"/>
      <c r="I36" s="191"/>
    </row>
    <row r="37" spans="1:10" s="1" customFormat="1" ht="38.1" customHeight="1" x14ac:dyDescent="0.2">
      <c r="A37" s="78"/>
      <c r="B37" s="52" t="s">
        <v>579</v>
      </c>
      <c r="C37" s="52" t="s">
        <v>23</v>
      </c>
      <c r="D37" s="52" t="s">
        <v>580</v>
      </c>
      <c r="E37" s="52" t="s">
        <v>581</v>
      </c>
      <c r="F37" s="52" t="s">
        <v>582</v>
      </c>
      <c r="G37" s="52" t="s">
        <v>583</v>
      </c>
      <c r="H37" s="52" t="s">
        <v>581</v>
      </c>
      <c r="I37" s="52" t="s">
        <v>584</v>
      </c>
      <c r="J37" s="3"/>
    </row>
    <row r="38" spans="1:10" s="18" customFormat="1" ht="11.1" customHeight="1" x14ac:dyDescent="0.2">
      <c r="A38" s="19"/>
      <c r="B38" s="141" t="s">
        <v>25</v>
      </c>
      <c r="C38" s="141" t="s">
        <v>26</v>
      </c>
      <c r="D38" s="141" t="s">
        <v>27</v>
      </c>
      <c r="E38" s="141" t="s">
        <v>34</v>
      </c>
      <c r="F38" s="141" t="s">
        <v>172</v>
      </c>
      <c r="G38" s="141" t="s">
        <v>173</v>
      </c>
      <c r="H38" s="141" t="s">
        <v>174</v>
      </c>
      <c r="I38" s="141" t="s">
        <v>175</v>
      </c>
      <c r="J38" s="19"/>
    </row>
    <row r="39" spans="1:10" s="26" customFormat="1" ht="26.1" customHeight="1" x14ac:dyDescent="0.2">
      <c r="A39" s="27"/>
      <c r="B39" s="28" t="s">
        <v>585</v>
      </c>
      <c r="C39" s="80" t="s">
        <v>586</v>
      </c>
      <c r="D39" s="128">
        <v>0</v>
      </c>
      <c r="E39" s="128">
        <v>0</v>
      </c>
      <c r="F39" s="128">
        <v>0</v>
      </c>
      <c r="G39" s="128">
        <v>0</v>
      </c>
      <c r="H39" s="128">
        <v>0</v>
      </c>
      <c r="I39" s="126">
        <v>0</v>
      </c>
      <c r="J39" s="63"/>
    </row>
    <row r="40" spans="1:10" s="1" customFormat="1" ht="26.1" customHeight="1" x14ac:dyDescent="0.2">
      <c r="A40" s="32"/>
      <c r="B40" s="33" t="s">
        <v>587</v>
      </c>
      <c r="C40" s="83" t="s">
        <v>588</v>
      </c>
      <c r="D40" s="86">
        <v>0</v>
      </c>
      <c r="E40" s="86">
        <v>0</v>
      </c>
      <c r="F40" s="86">
        <v>0</v>
      </c>
      <c r="G40" s="86">
        <v>0</v>
      </c>
      <c r="H40" s="86">
        <v>0</v>
      </c>
      <c r="I40" s="129">
        <v>0</v>
      </c>
      <c r="J40" s="3"/>
    </row>
    <row r="41" spans="1:10" s="26" customFormat="1" ht="12.95" customHeight="1" x14ac:dyDescent="0.2">
      <c r="A41" s="32"/>
      <c r="B41" s="33" t="s">
        <v>589</v>
      </c>
      <c r="C41" s="83" t="s">
        <v>590</v>
      </c>
      <c r="D41" s="86">
        <v>0</v>
      </c>
      <c r="E41" s="86">
        <v>0</v>
      </c>
      <c r="F41" s="86">
        <v>0</v>
      </c>
      <c r="G41" s="86">
        <v>0</v>
      </c>
      <c r="H41" s="86">
        <v>0</v>
      </c>
      <c r="I41" s="129">
        <v>0</v>
      </c>
    </row>
    <row r="42" spans="1:10" s="26" customFormat="1" ht="12.95" customHeight="1" x14ac:dyDescent="0.2">
      <c r="A42" s="27"/>
      <c r="B42" s="33" t="s">
        <v>591</v>
      </c>
      <c r="C42" s="83" t="s">
        <v>592</v>
      </c>
      <c r="D42" s="86">
        <v>0</v>
      </c>
      <c r="E42" s="86">
        <v>0</v>
      </c>
      <c r="F42" s="86">
        <v>0</v>
      </c>
      <c r="G42" s="86">
        <v>0</v>
      </c>
      <c r="H42" s="86">
        <v>0</v>
      </c>
      <c r="I42" s="129">
        <v>0</v>
      </c>
    </row>
    <row r="43" spans="1:10" s="26" customFormat="1" ht="26.1" customHeight="1" x14ac:dyDescent="0.2">
      <c r="A43" s="27"/>
      <c r="B43" s="28" t="s">
        <v>593</v>
      </c>
      <c r="C43" s="98" t="s">
        <v>594</v>
      </c>
      <c r="D43" s="101">
        <v>0</v>
      </c>
      <c r="E43" s="101">
        <v>0</v>
      </c>
      <c r="F43" s="101">
        <v>0</v>
      </c>
      <c r="G43" s="101">
        <v>0</v>
      </c>
      <c r="H43" s="101">
        <v>0</v>
      </c>
      <c r="I43" s="142">
        <v>0</v>
      </c>
    </row>
    <row r="44" spans="1:10" s="1" customFormat="1" ht="26.1" customHeight="1" x14ac:dyDescent="0.2">
      <c r="A44" s="32"/>
      <c r="B44" s="33" t="s">
        <v>587</v>
      </c>
      <c r="C44" s="83" t="s">
        <v>595</v>
      </c>
      <c r="D44" s="86">
        <v>0</v>
      </c>
      <c r="E44" s="86">
        <v>0</v>
      </c>
      <c r="F44" s="86">
        <v>0</v>
      </c>
      <c r="G44" s="86">
        <v>0</v>
      </c>
      <c r="H44" s="86">
        <v>0</v>
      </c>
      <c r="I44" s="129">
        <v>0</v>
      </c>
    </row>
    <row r="45" spans="1:10" s="26" customFormat="1" ht="12.95" customHeight="1" x14ac:dyDescent="0.2">
      <c r="A45" s="32"/>
      <c r="B45" s="33" t="s">
        <v>589</v>
      </c>
      <c r="C45" s="83" t="s">
        <v>596</v>
      </c>
      <c r="D45" s="86">
        <v>0</v>
      </c>
      <c r="E45" s="86">
        <v>0</v>
      </c>
      <c r="F45" s="86">
        <v>0</v>
      </c>
      <c r="G45" s="86">
        <v>0</v>
      </c>
      <c r="H45" s="86">
        <v>0</v>
      </c>
      <c r="I45" s="129">
        <v>0</v>
      </c>
    </row>
    <row r="46" spans="1:10" s="26" customFormat="1" ht="12.95" customHeight="1" x14ac:dyDescent="0.2">
      <c r="A46" s="32"/>
      <c r="B46" s="33" t="s">
        <v>591</v>
      </c>
      <c r="C46" s="83" t="s">
        <v>597</v>
      </c>
      <c r="D46" s="86">
        <v>0</v>
      </c>
      <c r="E46" s="86">
        <v>0</v>
      </c>
      <c r="F46" s="86">
        <v>0</v>
      </c>
      <c r="G46" s="86">
        <v>0</v>
      </c>
      <c r="H46" s="86">
        <v>0</v>
      </c>
      <c r="I46" s="129">
        <v>0</v>
      </c>
    </row>
    <row r="47" spans="1:10" s="26" customFormat="1" ht="12.95" customHeight="1" x14ac:dyDescent="0.2">
      <c r="A47" s="27"/>
      <c r="B47" s="28" t="s">
        <v>598</v>
      </c>
      <c r="C47" s="98" t="s">
        <v>599</v>
      </c>
      <c r="D47" s="101">
        <v>0</v>
      </c>
      <c r="E47" s="101">
        <v>0</v>
      </c>
      <c r="F47" s="101">
        <v>0</v>
      </c>
      <c r="G47" s="101">
        <v>0</v>
      </c>
      <c r="H47" s="101">
        <v>0</v>
      </c>
      <c r="I47" s="142">
        <v>0</v>
      </c>
    </row>
    <row r="48" spans="1:10" s="26" customFormat="1" ht="12.95" customHeight="1" x14ac:dyDescent="0.2">
      <c r="A48" s="27"/>
      <c r="B48" s="28" t="s">
        <v>600</v>
      </c>
      <c r="C48" s="98" t="s">
        <v>601</v>
      </c>
      <c r="D48" s="101">
        <v>0</v>
      </c>
      <c r="E48" s="101">
        <v>0</v>
      </c>
      <c r="F48" s="101">
        <v>0</v>
      </c>
      <c r="G48" s="101">
        <v>0</v>
      </c>
      <c r="H48" s="101">
        <v>0</v>
      </c>
      <c r="I48" s="142">
        <v>0</v>
      </c>
    </row>
    <row r="49" spans="1:9" s="1" customFormat="1" ht="26.1" customHeight="1" x14ac:dyDescent="0.2">
      <c r="A49" s="32"/>
      <c r="B49" s="33" t="s">
        <v>602</v>
      </c>
      <c r="C49" s="83" t="s">
        <v>603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129">
        <v>0</v>
      </c>
    </row>
    <row r="50" spans="1:9" s="1" customFormat="1" ht="26.1" customHeight="1" x14ac:dyDescent="0.2">
      <c r="A50" s="143"/>
      <c r="B50" s="137" t="s">
        <v>604</v>
      </c>
      <c r="C50" s="83" t="s">
        <v>605</v>
      </c>
      <c r="D50" s="86">
        <v>0</v>
      </c>
      <c r="E50" s="86">
        <v>0</v>
      </c>
      <c r="F50" s="86">
        <v>0</v>
      </c>
      <c r="G50" s="86">
        <v>0</v>
      </c>
      <c r="H50" s="86">
        <v>0</v>
      </c>
      <c r="I50" s="129">
        <v>0</v>
      </c>
    </row>
    <row r="51" spans="1:9" s="1" customFormat="1" ht="26.1" customHeight="1" x14ac:dyDescent="0.2">
      <c r="A51" s="143"/>
      <c r="B51" s="137" t="s">
        <v>606</v>
      </c>
      <c r="C51" s="83" t="s">
        <v>607</v>
      </c>
      <c r="D51" s="86">
        <v>0</v>
      </c>
      <c r="E51" s="86">
        <v>0</v>
      </c>
      <c r="F51" s="86">
        <v>0</v>
      </c>
      <c r="G51" s="86">
        <v>0</v>
      </c>
      <c r="H51" s="86">
        <v>0</v>
      </c>
      <c r="I51" s="129">
        <v>0</v>
      </c>
    </row>
    <row r="52" spans="1:9" s="26" customFormat="1" ht="12.95" customHeight="1" x14ac:dyDescent="0.2">
      <c r="A52" s="27"/>
      <c r="B52" s="28" t="s">
        <v>608</v>
      </c>
      <c r="C52" s="98" t="s">
        <v>609</v>
      </c>
      <c r="D52" s="101">
        <v>0</v>
      </c>
      <c r="E52" s="101">
        <v>0</v>
      </c>
      <c r="F52" s="101">
        <v>0</v>
      </c>
      <c r="G52" s="101">
        <v>0</v>
      </c>
      <c r="H52" s="101">
        <v>0</v>
      </c>
      <c r="I52" s="142">
        <v>0</v>
      </c>
    </row>
    <row r="53" spans="1:9" s="1" customFormat="1" ht="26.1" customHeight="1" x14ac:dyDescent="0.2">
      <c r="A53" s="32"/>
      <c r="B53" s="33" t="s">
        <v>610</v>
      </c>
      <c r="C53" s="83" t="s">
        <v>611</v>
      </c>
      <c r="D53" s="86">
        <v>0</v>
      </c>
      <c r="E53" s="86">
        <v>0</v>
      </c>
      <c r="F53" s="86">
        <v>0</v>
      </c>
      <c r="G53" s="86">
        <v>0</v>
      </c>
      <c r="H53" s="86">
        <v>0</v>
      </c>
      <c r="I53" s="129">
        <v>0</v>
      </c>
    </row>
    <row r="54" spans="1:9" s="1" customFormat="1" ht="26.1" customHeight="1" x14ac:dyDescent="0.2">
      <c r="A54" s="143"/>
      <c r="B54" s="137" t="s">
        <v>612</v>
      </c>
      <c r="C54" s="83" t="s">
        <v>613</v>
      </c>
      <c r="D54" s="86">
        <v>0</v>
      </c>
      <c r="E54" s="86">
        <v>0</v>
      </c>
      <c r="F54" s="86">
        <v>0</v>
      </c>
      <c r="G54" s="86">
        <v>0</v>
      </c>
      <c r="H54" s="86">
        <v>0</v>
      </c>
      <c r="I54" s="129">
        <v>0</v>
      </c>
    </row>
    <row r="55" spans="1:9" s="26" customFormat="1" ht="12.95" customHeight="1" x14ac:dyDescent="0.2">
      <c r="A55" s="27"/>
      <c r="B55" s="28" t="s">
        <v>614</v>
      </c>
      <c r="C55" s="98" t="s">
        <v>615</v>
      </c>
      <c r="D55" s="101">
        <v>0</v>
      </c>
      <c r="E55" s="101">
        <v>0</v>
      </c>
      <c r="F55" s="101">
        <v>0</v>
      </c>
      <c r="G55" s="101">
        <v>0</v>
      </c>
      <c r="H55" s="101">
        <v>0</v>
      </c>
      <c r="I55" s="142">
        <v>0</v>
      </c>
    </row>
    <row r="56" spans="1:9" s="1" customFormat="1" ht="26.1" customHeight="1" x14ac:dyDescent="0.2">
      <c r="A56" s="32"/>
      <c r="B56" s="33" t="s">
        <v>616</v>
      </c>
      <c r="C56" s="83" t="s">
        <v>617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129">
        <v>0</v>
      </c>
    </row>
    <row r="57" spans="1:9" s="26" customFormat="1" ht="12.95" customHeight="1" x14ac:dyDescent="0.2">
      <c r="A57" s="27"/>
      <c r="B57" s="28" t="s">
        <v>618</v>
      </c>
      <c r="C57" s="98" t="s">
        <v>619</v>
      </c>
      <c r="D57" s="101">
        <v>0</v>
      </c>
      <c r="E57" s="101">
        <v>0</v>
      </c>
      <c r="F57" s="101">
        <v>0</v>
      </c>
      <c r="G57" s="101">
        <v>0</v>
      </c>
      <c r="H57" s="101">
        <v>0</v>
      </c>
      <c r="I57" s="142">
        <v>0</v>
      </c>
    </row>
    <row r="58" spans="1:9" s="26" customFormat="1" ht="12.95" customHeight="1" x14ac:dyDescent="0.2">
      <c r="A58" s="27"/>
      <c r="B58" s="28" t="s">
        <v>620</v>
      </c>
      <c r="C58" s="98" t="s">
        <v>621</v>
      </c>
      <c r="D58" s="101">
        <v>0</v>
      </c>
      <c r="E58" s="101">
        <v>0</v>
      </c>
      <c r="F58" s="101">
        <v>0</v>
      </c>
      <c r="G58" s="101">
        <v>0</v>
      </c>
      <c r="H58" s="101">
        <v>0</v>
      </c>
      <c r="I58" s="142">
        <v>0</v>
      </c>
    </row>
    <row r="59" spans="1:9" s="26" customFormat="1" ht="12.95" customHeight="1" x14ac:dyDescent="0.2">
      <c r="A59" s="27"/>
      <c r="B59" s="28" t="s">
        <v>622</v>
      </c>
      <c r="C59" s="98" t="s">
        <v>623</v>
      </c>
      <c r="D59" s="101">
        <v>0</v>
      </c>
      <c r="E59" s="101">
        <v>0</v>
      </c>
      <c r="F59" s="101">
        <v>0</v>
      </c>
      <c r="G59" s="101">
        <v>0</v>
      </c>
      <c r="H59" s="101">
        <v>0</v>
      </c>
      <c r="I59" s="142">
        <v>0</v>
      </c>
    </row>
    <row r="60" spans="1:9" s="1" customFormat="1" ht="26.1" customHeight="1" x14ac:dyDescent="0.2">
      <c r="A60" s="32"/>
      <c r="B60" s="33" t="s">
        <v>624</v>
      </c>
      <c r="C60" s="83" t="s">
        <v>625</v>
      </c>
      <c r="D60" s="86">
        <v>0</v>
      </c>
      <c r="E60" s="86">
        <v>0</v>
      </c>
      <c r="F60" s="86">
        <v>0</v>
      </c>
      <c r="G60" s="86">
        <v>0</v>
      </c>
      <c r="H60" s="86">
        <v>0</v>
      </c>
      <c r="I60" s="129">
        <v>0</v>
      </c>
    </row>
    <row r="61" spans="1:9" s="26" customFormat="1" ht="12.95" customHeight="1" x14ac:dyDescent="0.2">
      <c r="A61" s="27"/>
      <c r="B61" s="28" t="s">
        <v>626</v>
      </c>
      <c r="C61" s="98" t="s">
        <v>627</v>
      </c>
      <c r="D61" s="101">
        <v>0</v>
      </c>
      <c r="E61" s="101">
        <v>0</v>
      </c>
      <c r="F61" s="101">
        <v>0</v>
      </c>
      <c r="G61" s="101">
        <v>0</v>
      </c>
      <c r="H61" s="101">
        <v>0</v>
      </c>
      <c r="I61" s="142">
        <v>0</v>
      </c>
    </row>
    <row r="62" spans="1:9" s="26" customFormat="1" ht="12.95" customHeight="1" x14ac:dyDescent="0.2">
      <c r="A62" s="27"/>
      <c r="B62" s="28" t="s">
        <v>628</v>
      </c>
      <c r="C62" s="98" t="s">
        <v>629</v>
      </c>
      <c r="D62" s="101">
        <v>0</v>
      </c>
      <c r="E62" s="101">
        <v>0</v>
      </c>
      <c r="F62" s="101">
        <v>0</v>
      </c>
      <c r="G62" s="101">
        <v>0</v>
      </c>
      <c r="H62" s="101">
        <v>0</v>
      </c>
      <c r="I62" s="142">
        <v>0</v>
      </c>
    </row>
    <row r="63" spans="1:9" s="26" customFormat="1" ht="12.95" customHeight="1" x14ac:dyDescent="0.2">
      <c r="A63" s="27"/>
      <c r="B63" s="28" t="s">
        <v>630</v>
      </c>
      <c r="C63" s="144" t="s">
        <v>631</v>
      </c>
      <c r="D63" s="145">
        <v>0</v>
      </c>
      <c r="E63" s="145">
        <v>0</v>
      </c>
      <c r="F63" s="145">
        <v>0</v>
      </c>
      <c r="G63" s="145">
        <v>0</v>
      </c>
      <c r="H63" s="145">
        <v>0</v>
      </c>
      <c r="I63" s="146">
        <v>0</v>
      </c>
    </row>
  </sheetData>
  <mergeCells count="2">
    <mergeCell ref="B2:N2"/>
    <mergeCell ref="B36:I36"/>
  </mergeCells>
  <pageMargins left="0.39370078740157483" right="0.39370078740157483" top="0.39370078740157483" bottom="0.39370078740157483" header="0" footer="0"/>
  <pageSetup scale="70"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32"/>
  <sheetViews>
    <sheetView tabSelected="1" workbookViewId="0"/>
  </sheetViews>
  <sheetFormatPr defaultColWidth="10.5" defaultRowHeight="11.45" customHeight="1" x14ac:dyDescent="0.2"/>
  <cols>
    <col min="1" max="1" width="0.6640625" style="147" customWidth="1"/>
    <col min="2" max="2" width="74.6640625" style="48" customWidth="1"/>
    <col min="3" max="3" width="10.5" style="48" customWidth="1"/>
    <col min="4" max="15" width="14" style="48" customWidth="1"/>
  </cols>
  <sheetData>
    <row r="1" spans="1:15" s="49" customFormat="1" ht="11.1" customHeight="1" x14ac:dyDescent="0.2">
      <c r="O1" s="50" t="s">
        <v>632</v>
      </c>
    </row>
    <row r="2" spans="1:15" s="1" customFormat="1" ht="15" customHeight="1" x14ac:dyDescent="0.2">
      <c r="B2" s="191" t="s">
        <v>633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5" s="1" customFormat="1" ht="63" customHeight="1" x14ac:dyDescent="0.2">
      <c r="A3" s="78"/>
      <c r="B3" s="52" t="s">
        <v>31</v>
      </c>
      <c r="C3" s="52" t="s">
        <v>23</v>
      </c>
      <c r="D3" s="52" t="s">
        <v>203</v>
      </c>
      <c r="E3" s="52" t="s">
        <v>634</v>
      </c>
      <c r="F3" s="52" t="s">
        <v>635</v>
      </c>
      <c r="G3" s="52" t="s">
        <v>636</v>
      </c>
      <c r="H3" s="123" t="s">
        <v>210</v>
      </c>
      <c r="I3" s="123" t="s">
        <v>637</v>
      </c>
      <c r="J3" s="52" t="s">
        <v>636</v>
      </c>
      <c r="K3" s="52" t="s">
        <v>638</v>
      </c>
      <c r="L3" s="52" t="s">
        <v>636</v>
      </c>
      <c r="M3" s="52" t="s">
        <v>213</v>
      </c>
      <c r="N3" s="52" t="s">
        <v>214</v>
      </c>
      <c r="O3" s="52" t="s">
        <v>639</v>
      </c>
    </row>
    <row r="4" spans="1:15" s="18" customFormat="1" ht="11.1" customHeight="1" x14ac:dyDescent="0.2">
      <c r="A4" s="19"/>
      <c r="B4" s="141" t="s">
        <v>25</v>
      </c>
      <c r="C4" s="141" t="s">
        <v>26</v>
      </c>
      <c r="D4" s="141" t="s">
        <v>27</v>
      </c>
      <c r="E4" s="141" t="s">
        <v>34</v>
      </c>
      <c r="F4" s="141" t="s">
        <v>172</v>
      </c>
      <c r="G4" s="141" t="s">
        <v>357</v>
      </c>
      <c r="H4" s="148" t="s">
        <v>173</v>
      </c>
      <c r="I4" s="148" t="s">
        <v>174</v>
      </c>
      <c r="J4" s="141" t="s">
        <v>640</v>
      </c>
      <c r="K4" s="141" t="s">
        <v>175</v>
      </c>
      <c r="L4" s="141" t="s">
        <v>435</v>
      </c>
      <c r="M4" s="141" t="s">
        <v>176</v>
      </c>
      <c r="N4" s="141" t="s">
        <v>177</v>
      </c>
      <c r="O4" s="141" t="s">
        <v>178</v>
      </c>
    </row>
    <row r="5" spans="1:15" s="26" customFormat="1" ht="51" customHeight="1" x14ac:dyDescent="0.2">
      <c r="A5" s="27"/>
      <c r="B5" s="28" t="s">
        <v>641</v>
      </c>
      <c r="C5" s="80" t="s">
        <v>642</v>
      </c>
      <c r="D5" s="81" t="s">
        <v>226</v>
      </c>
      <c r="E5" s="81" t="s">
        <v>226</v>
      </c>
      <c r="F5" s="81" t="s">
        <v>226</v>
      </c>
      <c r="G5" s="81" t="s">
        <v>226</v>
      </c>
      <c r="H5" s="81" t="s">
        <v>226</v>
      </c>
      <c r="I5" s="81" t="s">
        <v>226</v>
      </c>
      <c r="J5" s="81" t="s">
        <v>226</v>
      </c>
      <c r="K5" s="30">
        <f>IF(K6="-",0,K6) + IF(K8="-",0,K8) + IF(K10="-",0,K10) + IF(K13="-",0,K13) + IF(K14="-",0,K14) + IF(K15="-",0,K15) + IF(K17="-",0,K17) + IF(K22="-",0,K22) + IF(K23="-",0,K23) + IF(K24="-",0,K24)</f>
        <v>0</v>
      </c>
      <c r="L5" s="30">
        <f>IF(L6="-",0,L6) + IF(L8="-",0,L8) + IF(L10="-",0,L10) + IF(L13="-",0,L13) + IF(L14="-",0,L14) + IF(L15="-",0,L15) + IF(L17="-",0,L17) + IF(L22="-",0,L22) + IF(L23="-",0,L23) + IF(L24="-",0,L24)</f>
        <v>0</v>
      </c>
      <c r="M5" s="81" t="s">
        <v>226</v>
      </c>
      <c r="N5" s="81" t="s">
        <v>226</v>
      </c>
      <c r="O5" s="96" t="s">
        <v>226</v>
      </c>
    </row>
    <row r="6" spans="1:15" s="1" customFormat="1" ht="15" customHeight="1" x14ac:dyDescent="0.2">
      <c r="A6" s="14"/>
      <c r="B6" s="22" t="s">
        <v>643</v>
      </c>
      <c r="C6" s="83" t="s">
        <v>644</v>
      </c>
      <c r="D6" s="52" t="s">
        <v>225</v>
      </c>
      <c r="E6" s="86">
        <v>0</v>
      </c>
      <c r="F6" s="86">
        <v>0</v>
      </c>
      <c r="G6" s="86">
        <v>0</v>
      </c>
      <c r="H6" s="86">
        <v>0</v>
      </c>
      <c r="I6" s="86">
        <v>0</v>
      </c>
      <c r="J6" s="86">
        <v>0</v>
      </c>
      <c r="K6" s="35">
        <v>0</v>
      </c>
      <c r="L6" s="35">
        <v>0</v>
      </c>
      <c r="M6" s="85">
        <f t="shared" ref="M6:M14" si="0">IF((IF(I6="-",0,I6))=0,0,(IF((K6 * 1000)="-",0,(K6 * 1000)))/(IF(I6="-",0,I6)))</f>
        <v>0</v>
      </c>
      <c r="N6" s="86">
        <v>0</v>
      </c>
      <c r="O6" s="106">
        <f t="shared" ref="O6:O16" si="1">IF(E6="-",0,E6)+IF(F6="-",0,F6)+IF(H6="-",0,H6)-IF(I6="-",0,I6)-IF(N6="-",0,N6)</f>
        <v>0</v>
      </c>
    </row>
    <row r="7" spans="1:15" s="1" customFormat="1" ht="15" customHeight="1" x14ac:dyDescent="0.2">
      <c r="A7" s="32"/>
      <c r="B7" s="33" t="s">
        <v>645</v>
      </c>
      <c r="C7" s="83" t="s">
        <v>646</v>
      </c>
      <c r="D7" s="52" t="s">
        <v>225</v>
      </c>
      <c r="E7" s="86">
        <v>0</v>
      </c>
      <c r="F7" s="86">
        <v>0</v>
      </c>
      <c r="G7" s="86">
        <v>0</v>
      </c>
      <c r="H7" s="86">
        <v>0</v>
      </c>
      <c r="I7" s="86">
        <v>0</v>
      </c>
      <c r="J7" s="86">
        <v>0</v>
      </c>
      <c r="K7" s="35">
        <v>0</v>
      </c>
      <c r="L7" s="35">
        <v>0</v>
      </c>
      <c r="M7" s="85">
        <f t="shared" si="0"/>
        <v>0</v>
      </c>
      <c r="N7" s="86">
        <v>0</v>
      </c>
      <c r="O7" s="106">
        <f t="shared" si="1"/>
        <v>0</v>
      </c>
    </row>
    <row r="8" spans="1:15" s="1" customFormat="1" ht="15" customHeight="1" x14ac:dyDescent="0.2">
      <c r="A8" s="14"/>
      <c r="B8" s="22" t="s">
        <v>647</v>
      </c>
      <c r="C8" s="83" t="s">
        <v>648</v>
      </c>
      <c r="D8" s="52" t="s">
        <v>225</v>
      </c>
      <c r="E8" s="86">
        <v>0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  <c r="K8" s="35">
        <v>0</v>
      </c>
      <c r="L8" s="35">
        <v>0</v>
      </c>
      <c r="M8" s="85">
        <f t="shared" si="0"/>
        <v>0</v>
      </c>
      <c r="N8" s="86">
        <v>0</v>
      </c>
      <c r="O8" s="106">
        <f t="shared" si="1"/>
        <v>0</v>
      </c>
    </row>
    <row r="9" spans="1:15" s="1" customFormat="1" ht="26.1" customHeight="1" x14ac:dyDescent="0.2">
      <c r="A9" s="14"/>
      <c r="B9" s="33" t="s">
        <v>649</v>
      </c>
      <c r="C9" s="83" t="s">
        <v>650</v>
      </c>
      <c r="D9" s="52" t="s">
        <v>225</v>
      </c>
      <c r="E9" s="86">
        <v>0</v>
      </c>
      <c r="F9" s="86">
        <v>0</v>
      </c>
      <c r="G9" s="86">
        <v>0</v>
      </c>
      <c r="H9" s="86">
        <v>0</v>
      </c>
      <c r="I9" s="86">
        <v>0</v>
      </c>
      <c r="J9" s="86">
        <v>0</v>
      </c>
      <c r="K9" s="35">
        <v>0</v>
      </c>
      <c r="L9" s="35">
        <v>0</v>
      </c>
      <c r="M9" s="85">
        <f t="shared" si="0"/>
        <v>0</v>
      </c>
      <c r="N9" s="86">
        <v>0</v>
      </c>
      <c r="O9" s="106">
        <f t="shared" si="1"/>
        <v>0</v>
      </c>
    </row>
    <row r="10" spans="1:15" s="1" customFormat="1" ht="15" customHeight="1" x14ac:dyDescent="0.2">
      <c r="A10" s="14"/>
      <c r="B10" s="22" t="s">
        <v>651</v>
      </c>
      <c r="C10" s="83" t="s">
        <v>652</v>
      </c>
      <c r="D10" s="52" t="s">
        <v>225</v>
      </c>
      <c r="E10" s="86">
        <v>0</v>
      </c>
      <c r="F10" s="86">
        <v>0</v>
      </c>
      <c r="G10" s="86">
        <v>0</v>
      </c>
      <c r="H10" s="86">
        <v>0</v>
      </c>
      <c r="I10" s="86">
        <v>0</v>
      </c>
      <c r="J10" s="86">
        <v>0</v>
      </c>
      <c r="K10" s="35">
        <v>0</v>
      </c>
      <c r="L10" s="35">
        <v>0</v>
      </c>
      <c r="M10" s="85">
        <f t="shared" si="0"/>
        <v>0</v>
      </c>
      <c r="N10" s="86">
        <v>0</v>
      </c>
      <c r="O10" s="106">
        <f t="shared" si="1"/>
        <v>0</v>
      </c>
    </row>
    <row r="11" spans="1:15" s="1" customFormat="1" ht="15" customHeight="1" x14ac:dyDescent="0.2">
      <c r="A11" s="32"/>
      <c r="B11" s="33" t="s">
        <v>653</v>
      </c>
      <c r="C11" s="83" t="s">
        <v>654</v>
      </c>
      <c r="D11" s="52" t="s">
        <v>225</v>
      </c>
      <c r="E11" s="86">
        <v>0</v>
      </c>
      <c r="F11" s="86">
        <v>0</v>
      </c>
      <c r="G11" s="86">
        <v>0</v>
      </c>
      <c r="H11" s="86">
        <v>0</v>
      </c>
      <c r="I11" s="86">
        <v>0</v>
      </c>
      <c r="J11" s="86">
        <v>0</v>
      </c>
      <c r="K11" s="35">
        <v>0</v>
      </c>
      <c r="L11" s="35">
        <v>0</v>
      </c>
      <c r="M11" s="85">
        <f t="shared" si="0"/>
        <v>0</v>
      </c>
      <c r="N11" s="86">
        <v>0</v>
      </c>
      <c r="O11" s="106">
        <f t="shared" si="1"/>
        <v>0</v>
      </c>
    </row>
    <row r="12" spans="1:15" s="1" customFormat="1" ht="12.95" customHeight="1" x14ac:dyDescent="0.2">
      <c r="A12" s="14"/>
      <c r="B12" s="38" t="s">
        <v>655</v>
      </c>
      <c r="C12" s="83" t="s">
        <v>656</v>
      </c>
      <c r="D12" s="52" t="s">
        <v>225</v>
      </c>
      <c r="E12" s="86">
        <v>0</v>
      </c>
      <c r="F12" s="86">
        <v>0</v>
      </c>
      <c r="G12" s="86">
        <v>0</v>
      </c>
      <c r="H12" s="86">
        <v>0</v>
      </c>
      <c r="I12" s="86">
        <v>0</v>
      </c>
      <c r="J12" s="86">
        <v>0</v>
      </c>
      <c r="K12" s="35">
        <v>0</v>
      </c>
      <c r="L12" s="35">
        <v>0</v>
      </c>
      <c r="M12" s="85">
        <f t="shared" si="0"/>
        <v>0</v>
      </c>
      <c r="N12" s="86">
        <v>0</v>
      </c>
      <c r="O12" s="106">
        <f t="shared" si="1"/>
        <v>0</v>
      </c>
    </row>
    <row r="13" spans="1:15" s="1" customFormat="1" ht="26.1" customHeight="1" x14ac:dyDescent="0.2">
      <c r="A13" s="14"/>
      <c r="B13" s="22" t="s">
        <v>657</v>
      </c>
      <c r="C13" s="83" t="s">
        <v>658</v>
      </c>
      <c r="D13" s="52" t="s">
        <v>225</v>
      </c>
      <c r="E13" s="86">
        <v>0</v>
      </c>
      <c r="F13" s="86">
        <v>0</v>
      </c>
      <c r="G13" s="86">
        <v>0</v>
      </c>
      <c r="H13" s="86">
        <v>0</v>
      </c>
      <c r="I13" s="86">
        <v>0</v>
      </c>
      <c r="J13" s="86">
        <v>0</v>
      </c>
      <c r="K13" s="35">
        <v>0</v>
      </c>
      <c r="L13" s="35">
        <v>0</v>
      </c>
      <c r="M13" s="85">
        <f t="shared" si="0"/>
        <v>0</v>
      </c>
      <c r="N13" s="86">
        <v>0</v>
      </c>
      <c r="O13" s="106">
        <f t="shared" si="1"/>
        <v>0</v>
      </c>
    </row>
    <row r="14" spans="1:15" s="1" customFormat="1" ht="26.1" customHeight="1" x14ac:dyDescent="0.2">
      <c r="A14" s="14"/>
      <c r="B14" s="22" t="s">
        <v>659</v>
      </c>
      <c r="C14" s="83" t="s">
        <v>660</v>
      </c>
      <c r="D14" s="52" t="s">
        <v>661</v>
      </c>
      <c r="E14" s="86">
        <v>0</v>
      </c>
      <c r="F14" s="86">
        <v>0</v>
      </c>
      <c r="G14" s="86">
        <v>0</v>
      </c>
      <c r="H14" s="86">
        <v>0</v>
      </c>
      <c r="I14" s="86">
        <v>0</v>
      </c>
      <c r="J14" s="86">
        <v>0</v>
      </c>
      <c r="K14" s="35">
        <v>0</v>
      </c>
      <c r="L14" s="35">
        <v>0</v>
      </c>
      <c r="M14" s="85">
        <f t="shared" si="0"/>
        <v>0</v>
      </c>
      <c r="N14" s="86">
        <v>0</v>
      </c>
      <c r="O14" s="106">
        <f t="shared" si="1"/>
        <v>0</v>
      </c>
    </row>
    <row r="15" spans="1:15" s="1" customFormat="1" ht="15" customHeight="1" x14ac:dyDescent="0.2">
      <c r="A15" s="14"/>
      <c r="B15" s="22" t="s">
        <v>662</v>
      </c>
      <c r="C15" s="83" t="s">
        <v>663</v>
      </c>
      <c r="D15" s="52" t="s">
        <v>225</v>
      </c>
      <c r="E15" s="86">
        <v>0</v>
      </c>
      <c r="F15" s="86">
        <v>0</v>
      </c>
      <c r="G15" s="86">
        <v>0</v>
      </c>
      <c r="H15" s="86">
        <v>0</v>
      </c>
      <c r="I15" s="86">
        <v>0</v>
      </c>
      <c r="J15" s="86">
        <v>0</v>
      </c>
      <c r="K15" s="35">
        <v>0</v>
      </c>
      <c r="L15" s="35">
        <v>0</v>
      </c>
      <c r="M15" s="52" t="s">
        <v>226</v>
      </c>
      <c r="N15" s="86">
        <v>0</v>
      </c>
      <c r="O15" s="106">
        <f t="shared" si="1"/>
        <v>0</v>
      </c>
    </row>
    <row r="16" spans="1:15" s="1" customFormat="1" ht="15" customHeight="1" x14ac:dyDescent="0.2">
      <c r="A16" s="32"/>
      <c r="B16" s="33" t="s">
        <v>664</v>
      </c>
      <c r="C16" s="83" t="s">
        <v>665</v>
      </c>
      <c r="D16" s="52" t="s">
        <v>225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35">
        <v>0</v>
      </c>
      <c r="L16" s="35">
        <v>0</v>
      </c>
      <c r="M16" s="85">
        <f>IF((IF(I16="-",0,I16))=0,0,(IF((K16 * 1000)="-",0,(K16 * 1000)))/(IF(I16="-",0,I16)))</f>
        <v>0</v>
      </c>
      <c r="N16" s="86">
        <v>0</v>
      </c>
      <c r="O16" s="106">
        <f t="shared" si="1"/>
        <v>0</v>
      </c>
    </row>
    <row r="17" spans="1:15" s="1" customFormat="1" ht="15" customHeight="1" x14ac:dyDescent="0.2">
      <c r="A17" s="14"/>
      <c r="B17" s="105" t="s">
        <v>666</v>
      </c>
      <c r="C17" s="98" t="s">
        <v>667</v>
      </c>
      <c r="D17" s="52" t="s">
        <v>225</v>
      </c>
      <c r="E17" s="52" t="s">
        <v>226</v>
      </c>
      <c r="F17" s="52" t="s">
        <v>226</v>
      </c>
      <c r="G17" s="52" t="s">
        <v>226</v>
      </c>
      <c r="H17" s="52" t="s">
        <v>226</v>
      </c>
      <c r="I17" s="52" t="s">
        <v>226</v>
      </c>
      <c r="J17" s="52" t="s">
        <v>226</v>
      </c>
      <c r="K17" s="39">
        <f>IF(K18="-",0,K18) + IF(K19="-",0,K19) + IF(K20="-",0,K20) + IF(K21="-",0,K21)</f>
        <v>0</v>
      </c>
      <c r="L17" s="39">
        <f>IF(L18="-",0,L18) + IF(L19="-",0,L19) + IF(L20="-",0,L20) + IF(L21="-",0,L21)</f>
        <v>0</v>
      </c>
      <c r="M17" s="52" t="s">
        <v>226</v>
      </c>
      <c r="N17" s="52" t="s">
        <v>226</v>
      </c>
      <c r="O17" s="97" t="s">
        <v>226</v>
      </c>
    </row>
    <row r="18" spans="1:15" s="1" customFormat="1" ht="26.1" customHeight="1" x14ac:dyDescent="0.2">
      <c r="A18" s="14"/>
      <c r="B18" s="103" t="s">
        <v>668</v>
      </c>
      <c r="C18" s="83" t="s">
        <v>669</v>
      </c>
      <c r="D18" s="52" t="s">
        <v>225</v>
      </c>
      <c r="E18" s="86">
        <v>0</v>
      </c>
      <c r="F18" s="86">
        <v>0</v>
      </c>
      <c r="G18" s="86">
        <v>0</v>
      </c>
      <c r="H18" s="86">
        <v>0</v>
      </c>
      <c r="I18" s="86">
        <v>0</v>
      </c>
      <c r="J18" s="86">
        <v>0</v>
      </c>
      <c r="K18" s="35">
        <v>0</v>
      </c>
      <c r="L18" s="35">
        <v>0</v>
      </c>
      <c r="M18" s="85">
        <f>IF((IF(I18="-",0,I18))=0,0,(IF((K18 * 1000)="-",0,(K18 * 1000)))/(IF(I18="-",0,I18)))</f>
        <v>0</v>
      </c>
      <c r="N18" s="86">
        <v>0</v>
      </c>
      <c r="O18" s="106">
        <f t="shared" ref="O18:O23" si="2">IF(E18="-",0,E18)+IF(F18="-",0,F18)+IF(H18="-",0,H18)-IF(I18="-",0,I18)-IF(N18="-",0,N18)</f>
        <v>0</v>
      </c>
    </row>
    <row r="19" spans="1:15" s="1" customFormat="1" ht="15" customHeight="1" x14ac:dyDescent="0.2">
      <c r="A19" s="14"/>
      <c r="B19" s="103" t="s">
        <v>670</v>
      </c>
      <c r="C19" s="83" t="s">
        <v>671</v>
      </c>
      <c r="D19" s="52" t="s">
        <v>225</v>
      </c>
      <c r="E19" s="86">
        <v>0</v>
      </c>
      <c r="F19" s="86">
        <v>0</v>
      </c>
      <c r="G19" s="86">
        <v>0</v>
      </c>
      <c r="H19" s="86">
        <v>0</v>
      </c>
      <c r="I19" s="86">
        <v>0</v>
      </c>
      <c r="J19" s="86">
        <v>0</v>
      </c>
      <c r="K19" s="35">
        <v>0</v>
      </c>
      <c r="L19" s="35">
        <v>0</v>
      </c>
      <c r="M19" s="85">
        <f>IF((IF(I19="-",0,I19))=0,0,(IF((K19 * 1000)="-",0,(K19 * 1000)))/(IF(I19="-",0,I19)))</f>
        <v>0</v>
      </c>
      <c r="N19" s="86">
        <v>0</v>
      </c>
      <c r="O19" s="106">
        <f t="shared" si="2"/>
        <v>0</v>
      </c>
    </row>
    <row r="20" spans="1:15" s="1" customFormat="1" ht="26.1" customHeight="1" x14ac:dyDescent="0.2">
      <c r="A20" s="14"/>
      <c r="B20" s="103" t="s">
        <v>672</v>
      </c>
      <c r="C20" s="115" t="s">
        <v>673</v>
      </c>
      <c r="D20" s="52" t="s">
        <v>225</v>
      </c>
      <c r="E20" s="86">
        <v>0</v>
      </c>
      <c r="F20" s="86">
        <v>0</v>
      </c>
      <c r="G20" s="86">
        <v>0</v>
      </c>
      <c r="H20" s="86">
        <v>0</v>
      </c>
      <c r="I20" s="86">
        <v>0</v>
      </c>
      <c r="J20" s="86">
        <v>0</v>
      </c>
      <c r="K20" s="35">
        <v>0</v>
      </c>
      <c r="L20" s="35">
        <v>0</v>
      </c>
      <c r="M20" s="85">
        <f>IF((IF(I20="-",0,I20))=0,0,(IF((K20 * 1000)="-",0,(K20 * 1000)))/(IF(I20="-",0,I20)))</f>
        <v>0</v>
      </c>
      <c r="N20" s="86">
        <v>0</v>
      </c>
      <c r="O20" s="106">
        <f t="shared" si="2"/>
        <v>0</v>
      </c>
    </row>
    <row r="21" spans="1:15" s="1" customFormat="1" ht="15" customHeight="1" x14ac:dyDescent="0.2">
      <c r="A21" s="14"/>
      <c r="B21" s="103" t="s">
        <v>674</v>
      </c>
      <c r="C21" s="115" t="s">
        <v>675</v>
      </c>
      <c r="D21" s="52" t="s">
        <v>225</v>
      </c>
      <c r="E21" s="86">
        <v>0</v>
      </c>
      <c r="F21" s="86">
        <v>0</v>
      </c>
      <c r="G21" s="86">
        <v>0</v>
      </c>
      <c r="H21" s="86">
        <v>0</v>
      </c>
      <c r="I21" s="86">
        <v>0</v>
      </c>
      <c r="J21" s="86">
        <v>0</v>
      </c>
      <c r="K21" s="35">
        <v>0</v>
      </c>
      <c r="L21" s="35">
        <v>0</v>
      </c>
      <c r="M21" s="85">
        <f>IF((IF(I21="-",0,I21))=0,0,(IF((K21 * 1000)="-",0,(K21 * 1000)))/(IF(I21="-",0,I21)))</f>
        <v>0</v>
      </c>
      <c r="N21" s="86">
        <v>0</v>
      </c>
      <c r="O21" s="106">
        <f t="shared" si="2"/>
        <v>0</v>
      </c>
    </row>
    <row r="22" spans="1:15" s="1" customFormat="1" ht="26.1" customHeight="1" x14ac:dyDescent="0.2">
      <c r="A22" s="14"/>
      <c r="B22" s="22" t="s">
        <v>676</v>
      </c>
      <c r="C22" s="83" t="s">
        <v>677</v>
      </c>
      <c r="D22" s="52" t="s">
        <v>225</v>
      </c>
      <c r="E22" s="86">
        <v>0</v>
      </c>
      <c r="F22" s="86">
        <v>0</v>
      </c>
      <c r="G22" s="86">
        <v>0</v>
      </c>
      <c r="H22" s="86">
        <v>0</v>
      </c>
      <c r="I22" s="86">
        <v>0</v>
      </c>
      <c r="J22" s="86">
        <v>0</v>
      </c>
      <c r="K22" s="35">
        <v>0</v>
      </c>
      <c r="L22" s="35">
        <v>0</v>
      </c>
      <c r="M22" s="52" t="s">
        <v>226</v>
      </c>
      <c r="N22" s="86">
        <v>0</v>
      </c>
      <c r="O22" s="106">
        <f t="shared" si="2"/>
        <v>0</v>
      </c>
    </row>
    <row r="23" spans="1:15" s="1" customFormat="1" ht="26.1" customHeight="1" x14ac:dyDescent="0.2">
      <c r="A23" s="14"/>
      <c r="B23" s="22" t="s">
        <v>678</v>
      </c>
      <c r="C23" s="83" t="s">
        <v>679</v>
      </c>
      <c r="D23" s="52" t="s">
        <v>661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  <c r="J23" s="86">
        <v>0</v>
      </c>
      <c r="K23" s="35">
        <v>0</v>
      </c>
      <c r="L23" s="35">
        <v>0</v>
      </c>
      <c r="M23" s="85">
        <f>IF((IF(I23="-",0,I23))=0,0,(IF((K23 * 1000)="-",0,(K23 * 1000)))/(IF(I23="-",0,I23)))</f>
        <v>0</v>
      </c>
      <c r="N23" s="86">
        <v>0</v>
      </c>
      <c r="O23" s="106">
        <f t="shared" si="2"/>
        <v>0</v>
      </c>
    </row>
    <row r="24" spans="1:15" s="1" customFormat="1" ht="26.1" customHeight="1" x14ac:dyDescent="0.2">
      <c r="A24" s="14"/>
      <c r="B24" s="22" t="s">
        <v>680</v>
      </c>
      <c r="C24" s="88" t="s">
        <v>681</v>
      </c>
      <c r="D24" s="89" t="s">
        <v>226</v>
      </c>
      <c r="E24" s="89" t="s">
        <v>226</v>
      </c>
      <c r="F24" s="89" t="s">
        <v>226</v>
      </c>
      <c r="G24" s="89" t="s">
        <v>226</v>
      </c>
      <c r="H24" s="89" t="s">
        <v>226</v>
      </c>
      <c r="I24" s="89" t="s">
        <v>226</v>
      </c>
      <c r="J24" s="89" t="s">
        <v>226</v>
      </c>
      <c r="K24" s="60">
        <v>0</v>
      </c>
      <c r="L24" s="60">
        <v>0</v>
      </c>
      <c r="M24" s="89" t="s">
        <v>226</v>
      </c>
      <c r="N24" s="89" t="s">
        <v>226</v>
      </c>
      <c r="O24" s="138" t="s">
        <v>226</v>
      </c>
    </row>
    <row r="25" spans="1:15" s="1" customFormat="1" ht="12.95" customHeight="1" x14ac:dyDescent="0.2"/>
    <row r="26" spans="1:15" s="1" customFormat="1" ht="12.95" customHeight="1" x14ac:dyDescent="0.2"/>
    <row r="27" spans="1:15" s="149" customFormat="1" ht="12.95" customHeight="1" x14ac:dyDescent="0.2">
      <c r="B27" s="14" t="s">
        <v>682</v>
      </c>
      <c r="C27" s="218"/>
      <c r="D27" s="218"/>
      <c r="E27" s="218"/>
      <c r="H27" s="219"/>
      <c r="I27" s="219"/>
      <c r="J27" s="219"/>
    </row>
    <row r="28" spans="1:15" s="150" customFormat="1" ht="12" customHeight="1" x14ac:dyDescent="0.2">
      <c r="B28" s="151" t="s">
        <v>683</v>
      </c>
      <c r="C28" s="220" t="s">
        <v>684</v>
      </c>
      <c r="D28" s="220"/>
      <c r="E28" s="220"/>
      <c r="H28" s="221" t="s">
        <v>685</v>
      </c>
      <c r="I28" s="221"/>
      <c r="J28" s="221"/>
    </row>
    <row r="29" spans="1:15" s="149" customFormat="1" ht="12.95" customHeight="1" x14ac:dyDescent="0.2"/>
    <row r="30" spans="1:15" s="149" customFormat="1" ht="12.95" customHeight="1" x14ac:dyDescent="0.2">
      <c r="B30" s="14" t="s">
        <v>686</v>
      </c>
      <c r="C30" s="218"/>
      <c r="D30" s="218"/>
      <c r="E30" s="218"/>
      <c r="H30" s="219"/>
      <c r="I30" s="219"/>
      <c r="J30" s="219"/>
    </row>
    <row r="31" spans="1:15" s="149" customFormat="1" ht="12.95" customHeight="1" x14ac:dyDescent="0.2">
      <c r="B31" s="151" t="s">
        <v>683</v>
      </c>
      <c r="C31" s="220" t="s">
        <v>684</v>
      </c>
      <c r="D31" s="220"/>
      <c r="E31" s="220"/>
      <c r="H31" s="221" t="s">
        <v>685</v>
      </c>
      <c r="I31" s="221"/>
      <c r="J31" s="221"/>
    </row>
    <row r="32" spans="1:15" ht="12" customHeight="1" x14ac:dyDescent="0.2">
      <c r="B32" s="151" t="s">
        <v>687</v>
      </c>
    </row>
  </sheetData>
  <mergeCells count="9">
    <mergeCell ref="C30:E30"/>
    <mergeCell ref="H30:J30"/>
    <mergeCell ref="C31:E31"/>
    <mergeCell ref="H31:J31"/>
    <mergeCell ref="B2:O2"/>
    <mergeCell ref="C27:E27"/>
    <mergeCell ref="H27:J27"/>
    <mergeCell ref="C28:E28"/>
    <mergeCell ref="H28:J28"/>
  </mergeCells>
  <pageMargins left="0.39370078740157483" right="0.39370078740157483" top="0.39370078740157483" bottom="0.39370078740157483" header="0" footer="0"/>
  <pageSetup scale="55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Раздел 23-1</vt:lpstr>
      <vt:lpstr>Разделы 23-2 и 23-3</vt:lpstr>
      <vt:lpstr>Раздел 23-4</vt:lpstr>
      <vt:lpstr>Раздел 23-5</vt:lpstr>
      <vt:lpstr>Раздел 23-6</vt:lpstr>
      <vt:lpstr>Раздел 23-7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2026-01-13T14:33:32Z</cp:lastPrinted>
  <dcterms:modified xsi:type="dcterms:W3CDTF">2026-01-13T14:33:38Z</dcterms:modified>
</cp:coreProperties>
</file>